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на 01.01.2023" sheetId="7" r:id="rId1"/>
    <sheet name="на 01.01.2023 (2)" sheetId="8" r:id="rId2"/>
  </sheets>
  <definedNames>
    <definedName name="_xlnm._FilterDatabase" localSheetId="0" hidden="1">'на 01.01.2023'!$A$12:$AR$44</definedName>
    <definedName name="_xlnm._FilterDatabase" localSheetId="1" hidden="1">'на 01.01.2023 (2)'!$A$12:$AR$44</definedName>
    <definedName name="_xlnm.Print_Titles" localSheetId="0">'на 01.01.2023'!$8:$10</definedName>
    <definedName name="_xlnm.Print_Titles" localSheetId="1">'на 01.01.2023 (2)'!$8:$10</definedName>
  </definedNames>
  <calcPr calcId="145621"/>
</workbook>
</file>

<file path=xl/calcChain.xml><?xml version="1.0" encoding="utf-8"?>
<calcChain xmlns="http://schemas.openxmlformats.org/spreadsheetml/2006/main">
  <c r="AB44" i="8" l="1"/>
  <c r="U44" i="8"/>
  <c r="V44" i="8" s="1"/>
  <c r="AA44" i="8" s="1"/>
  <c r="Q44" i="8"/>
  <c r="Z43" i="8"/>
  <c r="Y43" i="8"/>
  <c r="Y42" i="8" s="1"/>
  <c r="Y41" i="8" s="1"/>
  <c r="X43" i="8"/>
  <c r="W43" i="8"/>
  <c r="W42" i="8" s="1"/>
  <c r="W41" i="8" s="1"/>
  <c r="T43" i="8"/>
  <c r="S43" i="8"/>
  <c r="S42" i="8" s="1"/>
  <c r="S41" i="8" s="1"/>
  <c r="R43" i="8"/>
  <c r="Q43" i="8"/>
  <c r="Q42" i="8" s="1"/>
  <c r="Q41" i="8" s="1"/>
  <c r="P43" i="8"/>
  <c r="O43" i="8"/>
  <c r="O42" i="8" s="1"/>
  <c r="O41" i="8" s="1"/>
  <c r="N43" i="8"/>
  <c r="M43" i="8"/>
  <c r="M42" i="8" s="1"/>
  <c r="M41" i="8" s="1"/>
  <c r="L43" i="8"/>
  <c r="K43" i="8"/>
  <c r="K42" i="8" s="1"/>
  <c r="K41" i="8" s="1"/>
  <c r="J43" i="8"/>
  <c r="I43" i="8"/>
  <c r="I42" i="8" s="1"/>
  <c r="I41" i="8" s="1"/>
  <c r="H43" i="8"/>
  <c r="G43" i="8"/>
  <c r="G42" i="8" s="1"/>
  <c r="G41" i="8" s="1"/>
  <c r="F43" i="8"/>
  <c r="E43" i="8"/>
  <c r="E42" i="8" s="1"/>
  <c r="E41" i="8" s="1"/>
  <c r="D43" i="8"/>
  <c r="Z42" i="8"/>
  <c r="Z41" i="8" s="1"/>
  <c r="X42" i="8"/>
  <c r="X41" i="8" s="1"/>
  <c r="T42" i="8"/>
  <c r="T41" i="8" s="1"/>
  <c r="R42" i="8"/>
  <c r="P42" i="8"/>
  <c r="P41" i="8" s="1"/>
  <c r="N42" i="8"/>
  <c r="N41" i="8" s="1"/>
  <c r="L42" i="8"/>
  <c r="L41" i="8" s="1"/>
  <c r="J42" i="8"/>
  <c r="J41" i="8" s="1"/>
  <c r="H42" i="8"/>
  <c r="H41" i="8" s="1"/>
  <c r="F42" i="8"/>
  <c r="F41" i="8" s="1"/>
  <c r="D42" i="8"/>
  <c r="D41" i="8" s="1"/>
  <c r="AB40" i="8"/>
  <c r="V40" i="8"/>
  <c r="AA40" i="8" s="1"/>
  <c r="U40" i="8"/>
  <c r="Q40" i="8"/>
  <c r="Z39" i="8"/>
  <c r="Y39" i="8"/>
  <c r="Y38" i="8" s="1"/>
  <c r="Y37" i="8" s="1"/>
  <c r="X39" i="8"/>
  <c r="W39" i="8"/>
  <c r="W38" i="8" s="1"/>
  <c r="W37" i="8" s="1"/>
  <c r="T39" i="8"/>
  <c r="S39" i="8"/>
  <c r="S38" i="8" s="1"/>
  <c r="S37" i="8" s="1"/>
  <c r="R39" i="8"/>
  <c r="Q39" i="8"/>
  <c r="Q38" i="8" s="1"/>
  <c r="Q37" i="8" s="1"/>
  <c r="P39" i="8"/>
  <c r="O39" i="8"/>
  <c r="O38" i="8" s="1"/>
  <c r="O37" i="8" s="1"/>
  <c r="N39" i="8"/>
  <c r="M39" i="8"/>
  <c r="M38" i="8" s="1"/>
  <c r="M37" i="8" s="1"/>
  <c r="L39" i="8"/>
  <c r="K39" i="8"/>
  <c r="K38" i="8" s="1"/>
  <c r="K37" i="8" s="1"/>
  <c r="J39" i="8"/>
  <c r="I39" i="8"/>
  <c r="I38" i="8" s="1"/>
  <c r="I37" i="8" s="1"/>
  <c r="H39" i="8"/>
  <c r="G39" i="8"/>
  <c r="G38" i="8" s="1"/>
  <c r="G37" i="8" s="1"/>
  <c r="F39" i="8"/>
  <c r="E39" i="8"/>
  <c r="E38" i="8" s="1"/>
  <c r="E37" i="8" s="1"/>
  <c r="D39" i="8"/>
  <c r="Z38" i="8"/>
  <c r="Z37" i="8" s="1"/>
  <c r="X38" i="8"/>
  <c r="X37" i="8" s="1"/>
  <c r="T38" i="8"/>
  <c r="T37" i="8" s="1"/>
  <c r="R38" i="8"/>
  <c r="P38" i="8"/>
  <c r="P37" i="8" s="1"/>
  <c r="N38" i="8"/>
  <c r="N37" i="8" s="1"/>
  <c r="L38" i="8"/>
  <c r="L37" i="8" s="1"/>
  <c r="J38" i="8"/>
  <c r="J37" i="8" s="1"/>
  <c r="H38" i="8"/>
  <c r="H37" i="8" s="1"/>
  <c r="F38" i="8"/>
  <c r="F37" i="8" s="1"/>
  <c r="D38" i="8"/>
  <c r="D37" i="8" s="1"/>
  <c r="AB36" i="8"/>
  <c r="Z34" i="8"/>
  <c r="Z32" i="8"/>
  <c r="AB31" i="8"/>
  <c r="U31" i="8"/>
  <c r="V31" i="8" s="1"/>
  <c r="Q31" i="8"/>
  <c r="Q30" i="8" s="1"/>
  <c r="Q29" i="8" s="1"/>
  <c r="Q28" i="8" s="1"/>
  <c r="Z30" i="8"/>
  <c r="AB30" i="8" s="1"/>
  <c r="Y30" i="8"/>
  <c r="X30" i="8"/>
  <c r="W30" i="8"/>
  <c r="T30" i="8"/>
  <c r="S30" i="8"/>
  <c r="R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Z29" i="8"/>
  <c r="AB29" i="8" s="1"/>
  <c r="Y29" i="8"/>
  <c r="X29" i="8"/>
  <c r="W29" i="8"/>
  <c r="T29" i="8"/>
  <c r="S29" i="8"/>
  <c r="R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Z28" i="8"/>
  <c r="AB28" i="8" s="1"/>
  <c r="Y28" i="8"/>
  <c r="X28" i="8"/>
  <c r="W28" i="8"/>
  <c r="T28" i="8"/>
  <c r="S28" i="8"/>
  <c r="R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AB27" i="8"/>
  <c r="U27" i="8"/>
  <c r="P27" i="8"/>
  <c r="L27" i="8"/>
  <c r="V27" i="8" s="1"/>
  <c r="AA27" i="8" s="1"/>
  <c r="Z26" i="8"/>
  <c r="Y26" i="8"/>
  <c r="Y25" i="8" s="1"/>
  <c r="Y24" i="8" s="1"/>
  <c r="X26" i="8"/>
  <c r="W26" i="8"/>
  <c r="W25" i="8" s="1"/>
  <c r="W24" i="8" s="1"/>
  <c r="T26" i="8"/>
  <c r="S26" i="8"/>
  <c r="U26" i="8" s="1"/>
  <c r="R26" i="8"/>
  <c r="P26" i="8"/>
  <c r="O26" i="8"/>
  <c r="O25" i="8" s="1"/>
  <c r="O24" i="8" s="1"/>
  <c r="N26" i="8"/>
  <c r="N25" i="8" s="1"/>
  <c r="N24" i="8" s="1"/>
  <c r="N13" i="8" s="1"/>
  <c r="M26" i="8"/>
  <c r="M25" i="8" s="1"/>
  <c r="M24" i="8" s="1"/>
  <c r="K26" i="8"/>
  <c r="K25" i="8" s="1"/>
  <c r="K24" i="8" s="1"/>
  <c r="J26" i="8"/>
  <c r="I26" i="8"/>
  <c r="I25" i="8" s="1"/>
  <c r="I24" i="8" s="1"/>
  <c r="H26" i="8"/>
  <c r="G26" i="8"/>
  <c r="G25" i="8" s="1"/>
  <c r="G24" i="8" s="1"/>
  <c r="F26" i="8"/>
  <c r="E26" i="8"/>
  <c r="E25" i="8" s="1"/>
  <c r="E24" i="8" s="1"/>
  <c r="D26" i="8"/>
  <c r="Z25" i="8"/>
  <c r="AB25" i="8" s="1"/>
  <c r="X25" i="8"/>
  <c r="X24" i="8" s="1"/>
  <c r="T25" i="8"/>
  <c r="T24" i="8" s="1"/>
  <c r="T13" i="8" s="1"/>
  <c r="R25" i="8"/>
  <c r="P25" i="8"/>
  <c r="P24" i="8" s="1"/>
  <c r="J25" i="8"/>
  <c r="J24" i="8" s="1"/>
  <c r="J13" i="8" s="1"/>
  <c r="H25" i="8"/>
  <c r="H24" i="8" s="1"/>
  <c r="F25" i="8"/>
  <c r="F24" i="8" s="1"/>
  <c r="D25" i="8"/>
  <c r="D24" i="8" s="1"/>
  <c r="AB23" i="8"/>
  <c r="Z22" i="8"/>
  <c r="H22" i="8"/>
  <c r="H21" i="8" s="1"/>
  <c r="H20" i="8" s="1"/>
  <c r="AB19" i="8"/>
  <c r="Z18" i="8"/>
  <c r="H18" i="8"/>
  <c r="H14" i="8" s="1"/>
  <c r="AB14" i="8" s="1"/>
  <c r="AB17" i="8"/>
  <c r="U17" i="8"/>
  <c r="P17" i="8"/>
  <c r="L17" i="8"/>
  <c r="V17" i="8" s="1"/>
  <c r="AA17" i="8" s="1"/>
  <c r="Z16" i="8"/>
  <c r="Y16" i="8"/>
  <c r="Y15" i="8" s="1"/>
  <c r="X16" i="8"/>
  <c r="W16" i="8"/>
  <c r="W15" i="8" s="1"/>
  <c r="T16" i="8"/>
  <c r="S16" i="8"/>
  <c r="U16" i="8" s="1"/>
  <c r="R16" i="8"/>
  <c r="P16" i="8"/>
  <c r="P15" i="8" s="1"/>
  <c r="O16" i="8"/>
  <c r="O15" i="8" s="1"/>
  <c r="N16" i="8"/>
  <c r="M16" i="8"/>
  <c r="M15" i="8" s="1"/>
  <c r="K16" i="8"/>
  <c r="K15" i="8" s="1"/>
  <c r="J16" i="8"/>
  <c r="I16" i="8"/>
  <c r="I15" i="8" s="1"/>
  <c r="H16" i="8"/>
  <c r="G16" i="8"/>
  <c r="F16" i="8"/>
  <c r="E16" i="8"/>
  <c r="D16" i="8"/>
  <c r="X15" i="8"/>
  <c r="T15" i="8"/>
  <c r="R15" i="8"/>
  <c r="N15" i="8"/>
  <c r="J15" i="8"/>
  <c r="G15" i="8"/>
  <c r="F15" i="8"/>
  <c r="E15" i="8"/>
  <c r="D15" i="8"/>
  <c r="Z14" i="8"/>
  <c r="P13" i="8" l="1"/>
  <c r="I13" i="8"/>
  <c r="W13" i="8"/>
  <c r="AB16" i="8"/>
  <c r="AB18" i="8"/>
  <c r="AB22" i="8"/>
  <c r="X13" i="8"/>
  <c r="M13" i="8"/>
  <c r="O13" i="8"/>
  <c r="AB26" i="8"/>
  <c r="U28" i="8"/>
  <c r="U29" i="8"/>
  <c r="V29" i="8" s="1"/>
  <c r="U30" i="8"/>
  <c r="U38" i="8"/>
  <c r="V38" i="8" s="1"/>
  <c r="AA38" i="8" s="1"/>
  <c r="AB39" i="8"/>
  <c r="U42" i="8"/>
  <c r="AB43" i="8"/>
  <c r="K13" i="8"/>
  <c r="Y13" i="8"/>
  <c r="H13" i="8"/>
  <c r="H12" i="8"/>
  <c r="L36" i="8"/>
  <c r="F36" i="8"/>
  <c r="F12" i="8" s="1"/>
  <c r="J36" i="8"/>
  <c r="J12" i="8" s="1"/>
  <c r="N36" i="8"/>
  <c r="N12" i="8" s="1"/>
  <c r="X36" i="8"/>
  <c r="X12" i="8" s="1"/>
  <c r="V28" i="8"/>
  <c r="V30" i="8"/>
  <c r="AB37" i="8"/>
  <c r="D36" i="8"/>
  <c r="D12" i="8" s="1"/>
  <c r="P36" i="8"/>
  <c r="P12" i="8" s="1"/>
  <c r="T36" i="8"/>
  <c r="T12" i="8" s="1"/>
  <c r="AB41" i="8"/>
  <c r="E36" i="8"/>
  <c r="E12" i="8" s="1"/>
  <c r="G36" i="8"/>
  <c r="G12" i="8" s="1"/>
  <c r="I36" i="8"/>
  <c r="I12" i="8" s="1"/>
  <c r="K36" i="8"/>
  <c r="K12" i="8" s="1"/>
  <c r="M36" i="8"/>
  <c r="M12" i="8" s="1"/>
  <c r="O36" i="8"/>
  <c r="O12" i="8" s="1"/>
  <c r="Q36" i="8"/>
  <c r="S36" i="8"/>
  <c r="W36" i="8"/>
  <c r="W12" i="8" s="1"/>
  <c r="Y36" i="8"/>
  <c r="Y12" i="8" s="1"/>
  <c r="S15" i="8"/>
  <c r="U15" i="8" s="1"/>
  <c r="L16" i="8"/>
  <c r="Z21" i="8"/>
  <c r="R24" i="8"/>
  <c r="Z24" i="8"/>
  <c r="S25" i="8"/>
  <c r="S24" i="8" s="1"/>
  <c r="S13" i="8" s="1"/>
  <c r="L26" i="8"/>
  <c r="AB38" i="8"/>
  <c r="U39" i="8"/>
  <c r="V39" i="8" s="1"/>
  <c r="AA39" i="8" s="1"/>
  <c r="V42" i="8"/>
  <c r="AA42" i="8" s="1"/>
  <c r="AB42" i="8"/>
  <c r="U43" i="8"/>
  <c r="V43" i="8" s="1"/>
  <c r="AA43" i="8" s="1"/>
  <c r="Q17" i="8"/>
  <c r="Q16" i="8" s="1"/>
  <c r="Q27" i="8"/>
  <c r="Q26" i="8" s="1"/>
  <c r="Q25" i="8" s="1"/>
  <c r="Q24" i="8" s="1"/>
  <c r="R37" i="8"/>
  <c r="U37" i="8" s="1"/>
  <c r="V37" i="8" s="1"/>
  <c r="AA37" i="8" s="1"/>
  <c r="R41" i="8"/>
  <c r="Z18" i="7"/>
  <c r="Z22" i="7"/>
  <c r="H22" i="7"/>
  <c r="AB23" i="7"/>
  <c r="Q12" i="8" l="1"/>
  <c r="Q15" i="8"/>
  <c r="Q13" i="8"/>
  <c r="U24" i="8"/>
  <c r="U13" i="8" s="1"/>
  <c r="R13" i="8"/>
  <c r="L15" i="8"/>
  <c r="V15" i="8" s="1"/>
  <c r="AA15" i="8" s="1"/>
  <c r="V16" i="8"/>
  <c r="R36" i="8"/>
  <c r="U41" i="8"/>
  <c r="V41" i="8" s="1"/>
  <c r="AA41" i="8" s="1"/>
  <c r="L25" i="8"/>
  <c r="V26" i="8"/>
  <c r="AA26" i="8" s="1"/>
  <c r="Z13" i="8"/>
  <c r="AB24" i="8"/>
  <c r="AB21" i="8"/>
  <c r="Z20" i="8"/>
  <c r="AB20" i="8" s="1"/>
  <c r="U25" i="8"/>
  <c r="S12" i="8"/>
  <c r="AB22" i="7"/>
  <c r="Z34" i="7"/>
  <c r="Z32" i="7"/>
  <c r="AB19" i="7"/>
  <c r="H18" i="7"/>
  <c r="AB13" i="8" l="1"/>
  <c r="Z12" i="8"/>
  <c r="AB12" i="8" s="1"/>
  <c r="V25" i="8"/>
  <c r="AA25" i="8" s="1"/>
  <c r="L24" i="8"/>
  <c r="U36" i="8"/>
  <c r="R12" i="8"/>
  <c r="AA16" i="8"/>
  <c r="AB18" i="7"/>
  <c r="AB17" i="7"/>
  <c r="AB27" i="7"/>
  <c r="AB31" i="7"/>
  <c r="AB40" i="7"/>
  <c r="AB44" i="7"/>
  <c r="V24" i="8" l="1"/>
  <c r="L12" i="8"/>
  <c r="L13" i="8"/>
  <c r="U12" i="8"/>
  <c r="V36" i="8"/>
  <c r="Z43" i="7"/>
  <c r="Z39" i="7"/>
  <c r="Z30" i="7"/>
  <c r="Z26" i="7"/>
  <c r="Z16" i="7"/>
  <c r="Z14" i="7" s="1"/>
  <c r="AA36" i="8" l="1"/>
  <c r="V12" i="8"/>
  <c r="AA24" i="8"/>
  <c r="V13" i="8"/>
  <c r="Z25" i="7"/>
  <c r="Z21" i="7" s="1"/>
  <c r="Z20" i="7" s="1"/>
  <c r="Z42" i="7"/>
  <c r="Z29" i="7"/>
  <c r="Z41" i="7"/>
  <c r="Z38" i="7"/>
  <c r="Z24" i="7"/>
  <c r="Z13" i="7" s="1"/>
  <c r="Z12" i="7" s="1"/>
  <c r="U44" i="7"/>
  <c r="Q44" i="7"/>
  <c r="Q43" i="7" s="1"/>
  <c r="Q42" i="7" s="1"/>
  <c r="Q41" i="7" s="1"/>
  <c r="Y43" i="7"/>
  <c r="Y42" i="7" s="1"/>
  <c r="Y41" i="7" s="1"/>
  <c r="X43" i="7"/>
  <c r="X42" i="7" s="1"/>
  <c r="X41" i="7" s="1"/>
  <c r="W43" i="7"/>
  <c r="W42" i="7" s="1"/>
  <c r="W41" i="7" s="1"/>
  <c r="T43" i="7"/>
  <c r="T42" i="7" s="1"/>
  <c r="T41" i="7" s="1"/>
  <c r="S43" i="7"/>
  <c r="S42" i="7" s="1"/>
  <c r="S41" i="7" s="1"/>
  <c r="R43" i="7"/>
  <c r="R42" i="7" s="1"/>
  <c r="R41" i="7" s="1"/>
  <c r="P43" i="7"/>
  <c r="P42" i="7" s="1"/>
  <c r="P41" i="7" s="1"/>
  <c r="O43" i="7"/>
  <c r="O42" i="7" s="1"/>
  <c r="O41" i="7" s="1"/>
  <c r="N43" i="7"/>
  <c r="N42" i="7" s="1"/>
  <c r="N41" i="7" s="1"/>
  <c r="M43" i="7"/>
  <c r="M42" i="7" s="1"/>
  <c r="M41" i="7" s="1"/>
  <c r="L43" i="7"/>
  <c r="L42" i="7" s="1"/>
  <c r="L41" i="7" s="1"/>
  <c r="K43" i="7"/>
  <c r="K42" i="7" s="1"/>
  <c r="K41" i="7" s="1"/>
  <c r="J43" i="7"/>
  <c r="J42" i="7" s="1"/>
  <c r="J41" i="7" s="1"/>
  <c r="I43" i="7"/>
  <c r="I42" i="7" s="1"/>
  <c r="I41" i="7" s="1"/>
  <c r="H43" i="7"/>
  <c r="H42" i="7" s="1"/>
  <c r="H41" i="7" s="1"/>
  <c r="G43" i="7"/>
  <c r="G42" i="7" s="1"/>
  <c r="G41" i="7" s="1"/>
  <c r="F43" i="7"/>
  <c r="F42" i="7" s="1"/>
  <c r="F41" i="7" s="1"/>
  <c r="E43" i="7"/>
  <c r="E42" i="7" s="1"/>
  <c r="E41" i="7" s="1"/>
  <c r="D43" i="7"/>
  <c r="D42" i="7" s="1"/>
  <c r="D41" i="7" s="1"/>
  <c r="U40" i="7"/>
  <c r="Q40" i="7"/>
  <c r="Q39" i="7" s="1"/>
  <c r="Q38" i="7" s="1"/>
  <c r="Q37" i="7" s="1"/>
  <c r="Y39" i="7"/>
  <c r="Y38" i="7" s="1"/>
  <c r="Y37" i="7" s="1"/>
  <c r="X39" i="7"/>
  <c r="X38" i="7" s="1"/>
  <c r="X37" i="7" s="1"/>
  <c r="W39" i="7"/>
  <c r="W38" i="7" s="1"/>
  <c r="W37" i="7" s="1"/>
  <c r="T39" i="7"/>
  <c r="T38" i="7" s="1"/>
  <c r="T37" i="7" s="1"/>
  <c r="S39" i="7"/>
  <c r="S38" i="7" s="1"/>
  <c r="S37" i="7" s="1"/>
  <c r="R39" i="7"/>
  <c r="P39" i="7"/>
  <c r="P38" i="7" s="1"/>
  <c r="P37" i="7" s="1"/>
  <c r="O39" i="7"/>
  <c r="O38" i="7" s="1"/>
  <c r="O37" i="7" s="1"/>
  <c r="N39" i="7"/>
  <c r="N38" i="7" s="1"/>
  <c r="N37" i="7" s="1"/>
  <c r="M39" i="7"/>
  <c r="M38" i="7" s="1"/>
  <c r="M37" i="7" s="1"/>
  <c r="L39" i="7"/>
  <c r="L38" i="7" s="1"/>
  <c r="L37" i="7" s="1"/>
  <c r="K39" i="7"/>
  <c r="K38" i="7" s="1"/>
  <c r="K37" i="7" s="1"/>
  <c r="J39" i="7"/>
  <c r="J38" i="7" s="1"/>
  <c r="J37" i="7" s="1"/>
  <c r="I39" i="7"/>
  <c r="I38" i="7" s="1"/>
  <c r="I37" i="7" s="1"/>
  <c r="H39" i="7"/>
  <c r="H38" i="7" s="1"/>
  <c r="H37" i="7" s="1"/>
  <c r="G39" i="7"/>
  <c r="G38" i="7" s="1"/>
  <c r="G37" i="7" s="1"/>
  <c r="F39" i="7"/>
  <c r="F38" i="7" s="1"/>
  <c r="F37" i="7" s="1"/>
  <c r="E39" i="7"/>
  <c r="E38" i="7" s="1"/>
  <c r="E37" i="7" s="1"/>
  <c r="D39" i="7"/>
  <c r="D38" i="7" s="1"/>
  <c r="D37" i="7" s="1"/>
  <c r="U31" i="7"/>
  <c r="Q31" i="7"/>
  <c r="Q30" i="7" s="1"/>
  <c r="Q29" i="7" s="1"/>
  <c r="Q28" i="7" s="1"/>
  <c r="Y30" i="7"/>
  <c r="Y29" i="7" s="1"/>
  <c r="Y28" i="7" s="1"/>
  <c r="X30" i="7"/>
  <c r="X29" i="7" s="1"/>
  <c r="X28" i="7" s="1"/>
  <c r="W30" i="7"/>
  <c r="W29" i="7" s="1"/>
  <c r="W28" i="7" s="1"/>
  <c r="T30" i="7"/>
  <c r="S30" i="7"/>
  <c r="R30" i="7"/>
  <c r="R29" i="7" s="1"/>
  <c r="P30" i="7"/>
  <c r="O30" i="7"/>
  <c r="O29" i="7" s="1"/>
  <c r="O28" i="7" s="1"/>
  <c r="N30" i="7"/>
  <c r="N29" i="7" s="1"/>
  <c r="N28" i="7" s="1"/>
  <c r="M30" i="7"/>
  <c r="M29" i="7" s="1"/>
  <c r="M28" i="7" s="1"/>
  <c r="L30" i="7"/>
  <c r="L29" i="7" s="1"/>
  <c r="K30" i="7"/>
  <c r="K29" i="7" s="1"/>
  <c r="K28" i="7" s="1"/>
  <c r="J30" i="7"/>
  <c r="J29" i="7" s="1"/>
  <c r="J28" i="7" s="1"/>
  <c r="I30" i="7"/>
  <c r="I29" i="7" s="1"/>
  <c r="I28" i="7" s="1"/>
  <c r="H30" i="7"/>
  <c r="H29" i="7" s="1"/>
  <c r="H28" i="7" s="1"/>
  <c r="G30" i="7"/>
  <c r="G29" i="7" s="1"/>
  <c r="G28" i="7" s="1"/>
  <c r="F30" i="7"/>
  <c r="F29" i="7" s="1"/>
  <c r="F28" i="7" s="1"/>
  <c r="E30" i="7"/>
  <c r="E29" i="7" s="1"/>
  <c r="E28" i="7" s="1"/>
  <c r="D30" i="7"/>
  <c r="D29" i="7" s="1"/>
  <c r="D28" i="7" s="1"/>
  <c r="T29" i="7"/>
  <c r="T28" i="7" s="1"/>
  <c r="P29" i="7"/>
  <c r="P28" i="7" s="1"/>
  <c r="U27" i="7"/>
  <c r="P27" i="7"/>
  <c r="L27" i="7"/>
  <c r="L26" i="7" s="1"/>
  <c r="L25" i="7" s="1"/>
  <c r="Y26" i="7"/>
  <c r="Y25" i="7" s="1"/>
  <c r="Y24" i="7" s="1"/>
  <c r="X26" i="7"/>
  <c r="X25" i="7" s="1"/>
  <c r="X24" i="7" s="1"/>
  <c r="W26" i="7"/>
  <c r="W25" i="7" s="1"/>
  <c r="W24" i="7" s="1"/>
  <c r="T26" i="7"/>
  <c r="T25" i="7" s="1"/>
  <c r="T24" i="7" s="1"/>
  <c r="S26" i="7"/>
  <c r="S25" i="7" s="1"/>
  <c r="S24" i="7" s="1"/>
  <c r="R26" i="7"/>
  <c r="R25" i="7" s="1"/>
  <c r="P26" i="7"/>
  <c r="P25" i="7" s="1"/>
  <c r="P24" i="7" s="1"/>
  <c r="O26" i="7"/>
  <c r="O25" i="7" s="1"/>
  <c r="O24" i="7" s="1"/>
  <c r="N26" i="7"/>
  <c r="N25" i="7" s="1"/>
  <c r="N24" i="7" s="1"/>
  <c r="M26" i="7"/>
  <c r="M25" i="7" s="1"/>
  <c r="M24" i="7" s="1"/>
  <c r="K26" i="7"/>
  <c r="K25" i="7" s="1"/>
  <c r="K24" i="7" s="1"/>
  <c r="J26" i="7"/>
  <c r="J25" i="7" s="1"/>
  <c r="J24" i="7" s="1"/>
  <c r="I26" i="7"/>
  <c r="H26" i="7"/>
  <c r="AB26" i="7" s="1"/>
  <c r="G26" i="7"/>
  <c r="G25" i="7" s="1"/>
  <c r="G24" i="7" s="1"/>
  <c r="F26" i="7"/>
  <c r="F25" i="7" s="1"/>
  <c r="F24" i="7" s="1"/>
  <c r="E26" i="7"/>
  <c r="E25" i="7" s="1"/>
  <c r="E24" i="7" s="1"/>
  <c r="D26" i="7"/>
  <c r="D25" i="7" s="1"/>
  <c r="D24" i="7" s="1"/>
  <c r="I25" i="7"/>
  <c r="I24" i="7" s="1"/>
  <c r="U17" i="7"/>
  <c r="P17" i="7"/>
  <c r="L17" i="7"/>
  <c r="Y16" i="7"/>
  <c r="Y13" i="7" s="1"/>
  <c r="X16" i="7"/>
  <c r="X13" i="7" s="1"/>
  <c r="W16" i="7"/>
  <c r="W13" i="7" s="1"/>
  <c r="T16" i="7"/>
  <c r="T13" i="7" s="1"/>
  <c r="S16" i="7"/>
  <c r="S13" i="7" s="1"/>
  <c r="R16" i="7"/>
  <c r="O16" i="7"/>
  <c r="O13" i="7" s="1"/>
  <c r="N16" i="7"/>
  <c r="N13" i="7" s="1"/>
  <c r="M16" i="7"/>
  <c r="M13" i="7" s="1"/>
  <c r="L16" i="7"/>
  <c r="K16" i="7"/>
  <c r="K13" i="7" s="1"/>
  <c r="J16" i="7"/>
  <c r="J13" i="7" s="1"/>
  <c r="I16" i="7"/>
  <c r="I13" i="7" s="1"/>
  <c r="H16" i="7"/>
  <c r="G16" i="7"/>
  <c r="F16" i="7"/>
  <c r="F15" i="7" s="1"/>
  <c r="E16" i="7"/>
  <c r="D16" i="7"/>
  <c r="D15" i="7" s="1"/>
  <c r="Y15" i="7"/>
  <c r="X15" i="7"/>
  <c r="W15" i="7"/>
  <c r="T15" i="7"/>
  <c r="S15" i="7"/>
  <c r="R15" i="7"/>
  <c r="O15" i="7"/>
  <c r="N15" i="7"/>
  <c r="M15" i="7"/>
  <c r="L15" i="7"/>
  <c r="K15" i="7"/>
  <c r="J15" i="7"/>
  <c r="I15" i="7"/>
  <c r="G15" i="7"/>
  <c r="E15" i="7"/>
  <c r="AA12" i="8" l="1"/>
  <c r="H14" i="7"/>
  <c r="F36" i="7"/>
  <c r="J36" i="7"/>
  <c r="J12" i="7" s="1"/>
  <c r="N36" i="7"/>
  <c r="N12" i="7" s="1"/>
  <c r="AB43" i="7"/>
  <c r="AB39" i="7"/>
  <c r="AB16" i="7"/>
  <c r="AB42" i="7"/>
  <c r="AB30" i="7"/>
  <c r="H25" i="7"/>
  <c r="H21" i="7" s="1"/>
  <c r="Z37" i="7"/>
  <c r="AB38" i="7"/>
  <c r="AB14" i="7"/>
  <c r="AB41" i="7"/>
  <c r="Z28" i="7"/>
  <c r="AB29" i="7"/>
  <c r="U39" i="7"/>
  <c r="V39" i="7" s="1"/>
  <c r="AA39" i="7" s="1"/>
  <c r="T36" i="7"/>
  <c r="T12" i="7" s="1"/>
  <c r="X36" i="7"/>
  <c r="X12" i="7" s="1"/>
  <c r="D36" i="7"/>
  <c r="D12" i="7" s="1"/>
  <c r="P36" i="7"/>
  <c r="P12" i="7" s="1"/>
  <c r="V31" i="7"/>
  <c r="V40" i="7"/>
  <c r="AA40" i="7" s="1"/>
  <c r="U41" i="7"/>
  <c r="V41" i="7" s="1"/>
  <c r="AA41" i="7" s="1"/>
  <c r="U42" i="7"/>
  <c r="V42" i="7" s="1"/>
  <c r="AA42" i="7" s="1"/>
  <c r="U43" i="7"/>
  <c r="U15" i="7"/>
  <c r="U16" i="7"/>
  <c r="L24" i="7"/>
  <c r="L13" i="7" s="1"/>
  <c r="L36" i="7"/>
  <c r="L12" i="7" s="1"/>
  <c r="U25" i="7"/>
  <c r="E36" i="7"/>
  <c r="E12" i="7" s="1"/>
  <c r="G36" i="7"/>
  <c r="G12" i="7" s="1"/>
  <c r="I36" i="7"/>
  <c r="I12" i="7" s="1"/>
  <c r="K36" i="7"/>
  <c r="K12" i="7" s="1"/>
  <c r="M36" i="7"/>
  <c r="M12" i="7" s="1"/>
  <c r="O36" i="7"/>
  <c r="O12" i="7" s="1"/>
  <c r="W36" i="7"/>
  <c r="W12" i="7" s="1"/>
  <c r="Y36" i="7"/>
  <c r="Y12" i="7" s="1"/>
  <c r="V17" i="7"/>
  <c r="AA17" i="7" s="1"/>
  <c r="R24" i="7"/>
  <c r="U24" i="7" s="1"/>
  <c r="U26" i="7"/>
  <c r="V26" i="7" s="1"/>
  <c r="AA26" i="7" s="1"/>
  <c r="V27" i="7"/>
  <c r="AA27" i="7" s="1"/>
  <c r="U30" i="7"/>
  <c r="V30" i="7" s="1"/>
  <c r="R38" i="7"/>
  <c r="F12" i="7"/>
  <c r="Q36" i="7"/>
  <c r="P16" i="7"/>
  <c r="Q17" i="7"/>
  <c r="Q16" i="7" s="1"/>
  <c r="L28" i="7"/>
  <c r="R28" i="7"/>
  <c r="S29" i="7"/>
  <c r="S28" i="7" s="1"/>
  <c r="S36" i="7"/>
  <c r="S12" i="7" s="1"/>
  <c r="V43" i="7"/>
  <c r="AA43" i="7" s="1"/>
  <c r="V44" i="7"/>
  <c r="AA44" i="7" s="1"/>
  <c r="Q27" i="7"/>
  <c r="Q26" i="7" s="1"/>
  <c r="Q25" i="7" s="1"/>
  <c r="Q24" i="7" s="1"/>
  <c r="Q15" i="7" l="1"/>
  <c r="Q13" i="7"/>
  <c r="Q12" i="7"/>
  <c r="P15" i="7"/>
  <c r="V15" i="7" s="1"/>
  <c r="P13" i="7"/>
  <c r="U13" i="7"/>
  <c r="R13" i="7"/>
  <c r="AB21" i="7"/>
  <c r="H20" i="7"/>
  <c r="AB20" i="7" s="1"/>
  <c r="V24" i="7"/>
  <c r="AB36" i="7"/>
  <c r="AB28" i="7"/>
  <c r="AB37" i="7"/>
  <c r="H24" i="7"/>
  <c r="AB25" i="7"/>
  <c r="V25" i="7"/>
  <c r="AA25" i="7" s="1"/>
  <c r="U38" i="7"/>
  <c r="R37" i="7"/>
  <c r="U28" i="7"/>
  <c r="V16" i="7"/>
  <c r="U29" i="7"/>
  <c r="AA16" i="7" l="1"/>
  <c r="V13" i="7"/>
  <c r="H13" i="7"/>
  <c r="AB13" i="7" s="1"/>
  <c r="H12" i="7"/>
  <c r="AB12" i="7" s="1"/>
  <c r="AA24" i="7"/>
  <c r="AA15" i="7"/>
  <c r="AB24" i="7"/>
  <c r="V28" i="7"/>
  <c r="V38" i="7"/>
  <c r="AA38" i="7" s="1"/>
  <c r="U37" i="7"/>
  <c r="R36" i="7"/>
  <c r="R12" i="7" s="1"/>
  <c r="V29" i="7"/>
  <c r="U36" i="7" l="1"/>
  <c r="U12" i="7" s="1"/>
  <c r="V37" i="7"/>
  <c r="AA37" i="7" s="1"/>
  <c r="V36" i="7" l="1"/>
  <c r="V12" i="7" s="1"/>
  <c r="AA36" i="7" l="1"/>
  <c r="AA12" i="7" s="1"/>
</calcChain>
</file>

<file path=xl/sharedStrings.xml><?xml version="1.0" encoding="utf-8"?>
<sst xmlns="http://schemas.openxmlformats.org/spreadsheetml/2006/main" count="286" uniqueCount="102">
  <si>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</si>
  <si>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</si>
  <si>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</si>
  <si>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000</t>
  </si>
  <si>
    <t>905</t>
  </si>
  <si>
    <t>ИСТОЧНИКИ ВНУТРЕННЕГО ФИНАНСИРОВАНИЯ ДЕФИЦИТА БЮДЖЕТА</t>
  </si>
  <si>
    <t>01 00 00 00 00 0000 000</t>
  </si>
  <si>
    <t>Кредиты кредитных организаций в валюте Российской Федерации</t>
  </si>
  <si>
    <t xml:space="preserve"> 01 02 00 00 00 0000 000</t>
  </si>
  <si>
    <t>Привлечение кредитов от кредитных организаций в валюте Российской Федерации</t>
  </si>
  <si>
    <t xml:space="preserve">  01 02 00 00 00 0000 700</t>
  </si>
  <si>
    <t>Привлечение кредитов от кредитных организаций бюджетами городских округов в валюте Российской Федерации</t>
  </si>
  <si>
    <t xml:space="preserve"> 01 02 00 00 04 0000 710</t>
  </si>
  <si>
    <t>Бюджетные кредиты из других бюджетов бюджетной системы Российской Федерации</t>
  </si>
  <si>
    <t xml:space="preserve"> 01 03 00 00 00 0000 000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</si>
  <si>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</si>
  <si>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</si>
  <si>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</si>
  <si>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01 03 01 00 00 0000 800</t>
  </si>
  <si>
    <t xml:space="preserve"> 01 03 01 00 04 0000 810</t>
  </si>
  <si>
    <t>Изменение остатков средств на счетах по учету средств бюджетов</t>
  </si>
  <si>
    <t xml:space="preserve"> 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</si>
  <si>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</si>
  <si>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</si>
  <si>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</si>
  <si>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</si>
  <si>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бюджетов</t>
  </si>
  <si>
    <t xml:space="preserve"> 01 05 02 01 00 0000 510</t>
  </si>
  <si>
    <t>Увеличение прочих остатков денежных средств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</si>
  <si>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</si>
  <si>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</si>
  <si>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</si>
  <si>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</si>
  <si>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</si>
  <si>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бюджетов</t>
  </si>
  <si>
    <t xml:space="preserve"> 01 05 02 01 00 0000 610</t>
  </si>
  <si>
    <t>Уменьшение прочих остатков денежных средств бюджетов городских округов</t>
  </si>
  <si>
    <t xml:space="preserve"> 01 05 02 01 04 0000 610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</si>
  <si>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</si>
  <si>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февраль</t>
  </si>
  <si>
    <t>март</t>
  </si>
  <si>
    <t>апрель</t>
  </si>
  <si>
    <t>май</t>
  </si>
  <si>
    <t>июнь</t>
  </si>
  <si>
    <t>1 полугодие 2021</t>
  </si>
  <si>
    <t>Иные источники внутреннего финансирования дефицитов бюджетов</t>
  </si>
  <si>
    <t xml:space="preserve"> 01 06 00 00 00 0000 000</t>
  </si>
  <si>
    <t>Операции по управлению остатками средств на единых счетах бюджетов</t>
  </si>
  <si>
    <t xml:space="preserve"> 01 06 10 00 00 0000 000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</si>
  <si>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</si>
  <si>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01 06 10 02 00 0000 500</t>
  </si>
  <si>
    <t>01 06 10 02 04 0000 550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</si>
  <si>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</si>
  <si>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Исполнение 1 квартал</t>
  </si>
  <si>
    <t>Исполнение 2 квартал</t>
  </si>
  <si>
    <t>План на 01.01.2021</t>
  </si>
  <si>
    <t>План на 01.05.2021</t>
  </si>
  <si>
    <t>План на 01.06.2021</t>
  </si>
  <si>
    <t>Январь</t>
  </si>
  <si>
    <t>План на 01.07.2021</t>
  </si>
  <si>
    <t>июль</t>
  </si>
  <si>
    <t>август</t>
  </si>
  <si>
    <t>сентябрь</t>
  </si>
  <si>
    <t xml:space="preserve">План </t>
  </si>
  <si>
    <t>% исполнения</t>
  </si>
  <si>
    <t>Исполнение</t>
  </si>
  <si>
    <t>рублей</t>
  </si>
  <si>
    <t>Приложение № 1</t>
  </si>
  <si>
    <t>УТВЕРЖДЕН</t>
  </si>
  <si>
    <t xml:space="preserve">постановление Администрации </t>
  </si>
  <si>
    <t>города Усть-Илимска</t>
  </si>
  <si>
    <t>от 00.00.2021г. № 000</t>
  </si>
  <si>
    <t>Е.Ф. Супрунова</t>
  </si>
  <si>
    <t>октябрь</t>
  </si>
  <si>
    <t>ноябрь</t>
  </si>
  <si>
    <t>декабрь</t>
  </si>
  <si>
    <t>Исполнение  3 квартал</t>
  </si>
  <si>
    <t>Исполнение за 9 мес.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</si>
  <si>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</si>
  <si>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</si>
  <si>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 xml:space="preserve">  01 02 00 00 00 0000 800</t>
  </si>
  <si>
    <t xml:space="preserve"> 01 02 00 00 04 0000 810</t>
  </si>
  <si>
    <t>Приложение № 4</t>
  </si>
  <si>
    <t>постановлением Администрации</t>
  </si>
  <si>
    <t>от  00.00.2022 г. №</t>
  </si>
  <si>
    <t>01 06 00 00 00 0000 000</t>
  </si>
  <si>
    <t>01 06 10 00 00 0000 000</t>
  </si>
  <si>
    <t xml:space="preserve">  01 06 10 02 00 0000 500</t>
  </si>
  <si>
    <t xml:space="preserve"> 01 06 10 02 04 0000 550</t>
  </si>
  <si>
    <t>в том числе:                                                                                                                источники внутреннего финансирования</t>
  </si>
  <si>
    <t>из них:</t>
  </si>
  <si>
    <t>источников финансирования дефицита бюджета города</t>
  </si>
  <si>
    <t>Управляющий делами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</si>
  <si>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</si>
  <si>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</si>
  <si>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01 03 01 00 00 0000 700</t>
  </si>
  <si>
    <t xml:space="preserve"> 01 0 301 00 04 0000 710</t>
  </si>
  <si>
    <t xml:space="preserve">Отчет об исполнении бюджета города по источникам внутреннего финансирования дефицита бюджета  за                              2022 год                                                  </t>
  </si>
  <si>
    <t>решением Городской Думы</t>
  </si>
  <si>
    <t>Председатель Городской Думы</t>
  </si>
  <si>
    <t>А.П. Чихирьков</t>
  </si>
  <si>
    <t>от 21.04.2023г. № 48/367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</si>
</sst>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Arial Cyr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7" fillId="0" borderId="0"/>
    <xf numFmtId="0" fontId="1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12" fillId="0" borderId="0"/>
    <xf numFmtId="0" fontId="7" fillId="0" borderId="0"/>
    <xf numFmtId="49" fontId="13" fillId="0" borderId="6">
      <alignment horizontal="center"/>
    </xf>
    <xf numFmtId="49" fontId="13" fillId="0" borderId="5">
      <alignment horizontal="center"/>
    </xf>
    <xf numFmtId="4" fontId="13" fillId="0" borderId="5">
      <alignment horizontal="right"/>
    </xf>
  </cellStyleXfs>
  <cellXfs count="74">
    <xf numFmtId="0" fontId="0" fillId="0" borderId="0" xfId="0"/>
    <xf numFmtId="0" fontId="3" fillId="2" borderId="1" xfId="3" applyNumberFormat="1" applyFont="1" applyFill="1" applyBorder="1" applyAlignment="1">
      <alignment horizontal="left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5" applyNumberFormat="1" applyFont="1" applyFill="1" applyBorder="1" applyAlignment="1" applyProtection="1">
      <alignment horizontal="left" vertical="center" wrapText="1"/>
    </xf>
    <xf numFmtId="0" fontId="4" fillId="2" borderId="0" xfId="0" applyFont="1" applyFill="1"/>
    <xf numFmtId="0" fontId="9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3" fillId="2" borderId="0" xfId="0" applyFont="1" applyFill="1"/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/>
    <xf numFmtId="49" fontId="3" fillId="2" borderId="1" xfId="11" applyNumberFormat="1" applyFont="1" applyFill="1" applyBorder="1" applyAlignment="1" applyProtection="1">
      <alignment horizontal="center" vertical="center" shrinkToFit="1"/>
    </xf>
    <xf numFmtId="164" fontId="3" fillId="2" borderId="1" xfId="2" applyFont="1" applyFill="1" applyBorder="1" applyAlignment="1">
      <alignment horizontal="center" vertical="center"/>
    </xf>
    <xf numFmtId="2" fontId="3" fillId="2" borderId="1" xfId="5" applyNumberFormat="1" applyFont="1" applyFill="1" applyBorder="1" applyAlignment="1" applyProtection="1">
      <alignment horizontal="left" vertical="center" wrapText="1"/>
    </xf>
    <xf numFmtId="49" fontId="3" fillId="2" borderId="1" xfId="17" applyNumberFormat="1" applyFont="1" applyFill="1" applyBorder="1" applyAlignment="1" applyProtection="1">
      <alignment horizontal="center" vertical="center" shrinkToFit="1"/>
    </xf>
    <xf numFmtId="4" fontId="10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0" borderId="0" xfId="0" applyFont="1" applyFill="1"/>
    <xf numFmtId="4" fontId="3" fillId="0" borderId="0" xfId="0" applyNumberFormat="1" applyFont="1" applyFill="1"/>
    <xf numFmtId="4" fontId="3" fillId="0" borderId="1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3" fontId="3" fillId="0" borderId="1" xfId="3" applyNumberFormat="1" applyFont="1" applyFill="1" applyBorder="1" applyAlignment="1">
      <alignment horizontal="center" vertical="center" wrapText="1"/>
    </xf>
    <xf numFmtId="0" fontId="3" fillId="2" borderId="1" xfId="1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5" fillId="0" borderId="0" xfId="0" applyFont="1" applyFill="1"/>
    <xf numFmtId="49" fontId="10" fillId="2" borderId="1" xfId="3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 wrapText="1"/>
    </xf>
    <xf numFmtId="49" fontId="10" fillId="2" borderId="1" xfId="3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49" fontId="10" fillId="0" borderId="1" xfId="20" applyNumberFormat="1" applyFont="1" applyBorder="1" applyAlignment="1" applyProtection="1">
      <alignment horizontal="center" vertical="center"/>
    </xf>
    <xf numFmtId="49" fontId="10" fillId="0" borderId="1" xfId="21" applyNumberFormat="1" applyFont="1" applyBorder="1" applyAlignment="1" applyProtection="1">
      <alignment horizontal="center" vertical="center"/>
    </xf>
    <xf numFmtId="0" fontId="11" fillId="0" borderId="1" xfId="5" applyNumberFormat="1" applyFont="1" applyBorder="1" applyAlignment="1" applyProtection="1">
      <alignment horizontal="left" vertical="center" wrapText="1"/>
    </xf>
    <xf numFmtId="4" fontId="13" fillId="0" borderId="1" xfId="22" applyNumberFormat="1" applyBorder="1" applyAlignment="1" applyProtection="1">
      <alignment horizontal="center" vertical="center"/>
    </xf>
    <xf numFmtId="0" fontId="4" fillId="2" borderId="0" xfId="0" applyFont="1" applyFill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0" fontId="11" fillId="0" borderId="2" xfId="5" applyNumberFormat="1" applyFont="1" applyAlignment="1" applyProtection="1">
      <alignment wrapText="1"/>
    </xf>
    <xf numFmtId="49" fontId="11" fillId="0" borderId="5" xfId="21" applyNumberFormat="1" applyFont="1" applyProtection="1">
      <alignment horizontal="center"/>
    </xf>
    <xf numFmtId="0" fontId="11" fillId="0" borderId="7" xfId="5" applyNumberFormat="1" applyFont="1" applyBorder="1" applyAlignment="1" applyProtection="1">
      <alignment wrapText="1"/>
    </xf>
    <xf numFmtId="49" fontId="10" fillId="2" borderId="8" xfId="3" applyNumberFormat="1" applyFont="1" applyFill="1" applyBorder="1" applyAlignment="1">
      <alignment horizontal="center" vertical="center"/>
    </xf>
    <xf numFmtId="4" fontId="13" fillId="0" borderId="8" xfId="22" applyNumberFormat="1" applyBorder="1" applyAlignment="1" applyProtection="1">
      <alignment horizontal="center" vertical="center"/>
    </xf>
    <xf numFmtId="4" fontId="3" fillId="2" borderId="8" xfId="1" applyNumberFormat="1" applyFont="1" applyFill="1" applyBorder="1" applyAlignment="1">
      <alignment horizontal="center" vertical="center" wrapText="1"/>
    </xf>
    <xf numFmtId="4" fontId="3" fillId="0" borderId="8" xfId="1" applyNumberFormat="1" applyFont="1" applyFill="1" applyBorder="1" applyAlignment="1">
      <alignment horizontal="center" vertical="center" wrapText="1"/>
    </xf>
    <xf numFmtId="166" fontId="3" fillId="2" borderId="8" xfId="1" applyNumberFormat="1" applyFont="1" applyFill="1" applyBorder="1" applyAlignment="1">
      <alignment horizontal="center" vertical="center" wrapText="1"/>
    </xf>
    <xf numFmtId="49" fontId="11" fillId="0" borderId="5" xfId="21" applyNumberFormat="1" applyFont="1" applyAlignment="1" applyProtection="1">
      <alignment vertical="center"/>
    </xf>
    <xf numFmtId="49" fontId="11" fillId="0" borderId="5" xfId="21" applyNumberFormat="1" applyFont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49" fontId="10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3" borderId="0" xfId="18" applyNumberFormat="1" applyFont="1" applyFill="1" applyAlignment="1" applyProtection="1">
      <alignment horizontal="left" vertical="center"/>
      <protection hidden="1"/>
    </xf>
    <xf numFmtId="0" fontId="3" fillId="3" borderId="0" xfId="1" applyNumberFormat="1" applyFont="1" applyFill="1" applyAlignment="1">
      <alignment horizontal="left" vertical="center"/>
    </xf>
    <xf numFmtId="0" fontId="3" fillId="0" borderId="0" xfId="18" applyNumberFormat="1" applyFont="1" applyFill="1" applyAlignment="1" applyProtection="1">
      <alignment horizontal="left" vertical="center"/>
      <protection hidden="1"/>
    </xf>
    <xf numFmtId="0" fontId="3" fillId="0" borderId="0" xfId="1" applyNumberFormat="1" applyFont="1" applyFill="1" applyAlignment="1">
      <alignment horizontal="left" vertical="center"/>
    </xf>
    <xf numFmtId="0" fontId="5" fillId="2" borderId="0" xfId="0" applyFont="1" applyFill="1" applyAlignment="1">
      <alignment horizontal="right"/>
    </xf>
    <xf numFmtId="49" fontId="10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0" xfId="19" applyNumberFormat="1" applyFont="1" applyFill="1" applyBorder="1" applyAlignment="1" applyProtection="1">
      <alignment horizontal="left" vertical="center" wrapText="1"/>
      <protection hidden="1"/>
    </xf>
    <xf numFmtId="0" fontId="5" fillId="2" borderId="0" xfId="0" applyFont="1" applyFill="1" applyAlignment="1">
      <alignment horizontal="center" vertical="center"/>
    </xf>
    <xf numFmtId="0" fontId="3" fillId="3" borderId="0" xfId="18" applyNumberFormat="1" applyFont="1" applyFill="1" applyAlignment="1" applyProtection="1">
      <alignment horizontal="left" vertical="center"/>
      <protection hidden="1"/>
    </xf>
    <xf numFmtId="0" fontId="5" fillId="2" borderId="0" xfId="0" applyFont="1" applyFill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1" fontId="3" fillId="0" borderId="1" xfId="3" applyNumberFormat="1" applyFont="1" applyFill="1" applyBorder="1" applyAlignment="1">
      <alignment horizontal="center" vertical="center" wrapText="1"/>
    </xf>
    <xf numFmtId="0" fontId="3" fillId="0" borderId="0" xfId="18" applyNumberFormat="1" applyFont="1" applyFill="1" applyAlignment="1" applyProtection="1">
      <alignment horizontal="left" vertical="center"/>
      <protection hidden="1"/>
    </xf>
    <xf numFmtId="0" fontId="3" fillId="0" borderId="0" xfId="19" applyNumberFormat="1" applyFont="1" applyFill="1" applyBorder="1" applyAlignment="1" applyProtection="1">
      <alignment horizontal="left" vertical="center" wrapText="1"/>
      <protection hidden="1"/>
    </xf>
  </cellXfs>
  <cellStyles count="23">
    <cellStyle name="xl103" xfId="17"/>
    <cellStyle name="xl109" xfId="16"/>
    <cellStyle name="xl111" xfId="20"/>
    <cellStyle name="xl113" xfId="21"/>
    <cellStyle name="xl123" xfId="10"/>
    <cellStyle name="xl128" xfId="11"/>
    <cellStyle name="xl31" xfId="5"/>
    <cellStyle name="xl34" xfId="13"/>
    <cellStyle name="xl43" xfId="6"/>
    <cellStyle name="xl52" xfId="14"/>
    <cellStyle name="xl95" xfId="22"/>
    <cellStyle name="Денежный" xfId="2" builtinId="4"/>
    <cellStyle name="Обычный" xfId="0" builtinId="0"/>
    <cellStyle name="Обычный 2" xfId="4"/>
    <cellStyle name="Обычный 2 2" xfId="7"/>
    <cellStyle name="Обычный 2 3" xfId="8"/>
    <cellStyle name="Обычный 2 4" xfId="12"/>
    <cellStyle name="Обычный 3" xfId="15"/>
    <cellStyle name="Обычный 6" xfId="9"/>
    <cellStyle name="Обычный_tmp" xfId="19"/>
    <cellStyle name="Обычный_tmp_Бюджет_4" xfId="18"/>
    <cellStyle name="Стиль 1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9"/>
  <sheetViews>
    <sheetView view="pageBreakPreview" topLeftCell="A7" zoomScale="130" zoomScaleNormal="75" zoomScaleSheetLayoutView="130" workbookViewId="0">
      <selection activeCell="B13" sqref="B13"/>
    </sheetView>
  </sheetViews>
  <sheetFormatPr defaultColWidth="9.140625" defaultRowHeight="15" x14ac:dyDescent="0.25"/>
  <cols>
    <col min="1" max="1" width="55.7109375" style="40" customWidth="1"/>
    <col min="2" max="2" width="9.140625" style="5"/>
    <col min="3" max="3" width="22.42578125" style="5" customWidth="1"/>
    <col min="4" max="7" width="15.28515625" style="5" hidden="1" customWidth="1"/>
    <col min="8" max="8" width="15.7109375" style="5" customWidth="1"/>
    <col min="9" max="9" width="15.28515625" style="5" hidden="1" customWidth="1"/>
    <col min="10" max="16" width="16.85546875" style="5" hidden="1" customWidth="1"/>
    <col min="17" max="17" width="17.140625" style="5" hidden="1" customWidth="1"/>
    <col min="18" max="23" width="16.85546875" style="5" hidden="1" customWidth="1"/>
    <col min="24" max="24" width="16.85546875" style="19" hidden="1" customWidth="1"/>
    <col min="25" max="25" width="16.85546875" style="5" hidden="1" customWidth="1"/>
    <col min="26" max="26" width="15.85546875" style="5" customWidth="1"/>
    <col min="27" max="27" width="14.7109375" style="5" hidden="1" customWidth="1"/>
    <col min="28" max="28" width="13.5703125" style="5" customWidth="1"/>
    <col min="29" max="29" width="0.42578125" style="5" hidden="1" customWidth="1"/>
    <col min="30" max="44" width="9.140625" style="5" hidden="1" customWidth="1"/>
    <col min="45" max="16384" width="9.140625" style="5"/>
  </cols>
  <sheetData>
    <row r="1" spans="1:28" x14ac:dyDescent="0.25">
      <c r="V1" s="5" t="s">
        <v>67</v>
      </c>
      <c r="Z1" s="68" t="s">
        <v>82</v>
      </c>
      <c r="AA1" s="68"/>
      <c r="AB1" s="57"/>
    </row>
    <row r="2" spans="1:28" x14ac:dyDescent="0.25">
      <c r="V2" s="5" t="s">
        <v>68</v>
      </c>
      <c r="Z2" s="68" t="s">
        <v>68</v>
      </c>
      <c r="AA2" s="68"/>
      <c r="AB2" s="57"/>
    </row>
    <row r="3" spans="1:28" x14ac:dyDescent="0.25">
      <c r="V3" s="5" t="s">
        <v>69</v>
      </c>
      <c r="Z3" s="57" t="s">
        <v>83</v>
      </c>
      <c r="AA3" s="57"/>
      <c r="AB3" s="57"/>
    </row>
    <row r="4" spans="1:28" x14ac:dyDescent="0.25">
      <c r="V4" s="5" t="s">
        <v>70</v>
      </c>
      <c r="Z4" s="58" t="s">
        <v>70</v>
      </c>
      <c r="AA4" s="58"/>
      <c r="AB4" s="58"/>
    </row>
    <row r="5" spans="1:28" ht="16.899999999999999" customHeight="1" x14ac:dyDescent="0.25">
      <c r="V5" s="5" t="s">
        <v>71</v>
      </c>
      <c r="Z5" s="66" t="s">
        <v>84</v>
      </c>
      <c r="AA5" s="66"/>
      <c r="AB5" s="66"/>
    </row>
    <row r="7" spans="1:28" s="6" customFormat="1" ht="42" customHeight="1" x14ac:dyDescent="0.25">
      <c r="A7" s="69" t="s">
        <v>97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</row>
    <row r="8" spans="1:28" s="10" customFormat="1" ht="12.75" x14ac:dyDescent="0.2">
      <c r="A8" s="41"/>
      <c r="B8" s="7"/>
      <c r="C8" s="7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20"/>
      <c r="Y8" s="8"/>
      <c r="Z8" s="8"/>
      <c r="AA8" s="9" t="s">
        <v>66</v>
      </c>
      <c r="AB8" s="9" t="s">
        <v>66</v>
      </c>
    </row>
    <row r="9" spans="1:28" s="23" customFormat="1" ht="36" customHeight="1" x14ac:dyDescent="0.2">
      <c r="A9" s="70" t="s">
        <v>0</v>
      </c>
      <c r="B9" s="71" t="s">
        <v>1</v>
      </c>
      <c r="C9" s="71"/>
      <c r="D9" s="65" t="s">
        <v>55</v>
      </c>
      <c r="E9" s="65" t="s">
        <v>56</v>
      </c>
      <c r="F9" s="65" t="s">
        <v>57</v>
      </c>
      <c r="G9" s="65" t="s">
        <v>59</v>
      </c>
      <c r="H9" s="65" t="s">
        <v>63</v>
      </c>
      <c r="I9" s="65" t="s">
        <v>58</v>
      </c>
      <c r="J9" s="65" t="s">
        <v>39</v>
      </c>
      <c r="K9" s="65" t="s">
        <v>40</v>
      </c>
      <c r="L9" s="65" t="s">
        <v>53</v>
      </c>
      <c r="M9" s="65" t="s">
        <v>41</v>
      </c>
      <c r="N9" s="65" t="s">
        <v>42</v>
      </c>
      <c r="O9" s="65" t="s">
        <v>43</v>
      </c>
      <c r="P9" s="65" t="s">
        <v>54</v>
      </c>
      <c r="Q9" s="65" t="s">
        <v>44</v>
      </c>
      <c r="R9" s="65" t="s">
        <v>60</v>
      </c>
      <c r="S9" s="65" t="s">
        <v>61</v>
      </c>
      <c r="T9" s="65" t="s">
        <v>62</v>
      </c>
      <c r="U9" s="65" t="s">
        <v>76</v>
      </c>
      <c r="V9" s="65" t="s">
        <v>77</v>
      </c>
      <c r="W9" s="65" t="s">
        <v>73</v>
      </c>
      <c r="X9" s="65" t="s">
        <v>74</v>
      </c>
      <c r="Y9" s="65" t="s">
        <v>75</v>
      </c>
      <c r="Z9" s="65" t="s">
        <v>65</v>
      </c>
      <c r="AA9" s="65" t="s">
        <v>64</v>
      </c>
      <c r="AB9" s="65" t="s">
        <v>64</v>
      </c>
    </row>
    <row r="10" spans="1:28" s="23" customFormat="1" ht="44.45" customHeight="1" x14ac:dyDescent="0.2">
      <c r="A10" s="70"/>
      <c r="B10" s="24" t="s">
        <v>2</v>
      </c>
      <c r="C10" s="24" t="s">
        <v>91</v>
      </c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</row>
    <row r="11" spans="1:28" s="23" customFormat="1" ht="12.6" customHeight="1" x14ac:dyDescent="0.2">
      <c r="A11" s="27">
        <v>1</v>
      </c>
      <c r="B11" s="24">
        <v>2</v>
      </c>
      <c r="C11" s="24">
        <v>3</v>
      </c>
      <c r="D11" s="26"/>
      <c r="E11" s="26"/>
      <c r="F11" s="26"/>
      <c r="G11" s="26"/>
      <c r="H11" s="26">
        <v>4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>
        <v>5</v>
      </c>
      <c r="AA11" s="26"/>
      <c r="AB11" s="26">
        <v>6</v>
      </c>
    </row>
    <row r="12" spans="1:28" s="12" customFormat="1" ht="29.45" customHeight="1" x14ac:dyDescent="0.2">
      <c r="A12" s="1" t="s">
        <v>5</v>
      </c>
      <c r="B12" s="3" t="s">
        <v>3</v>
      </c>
      <c r="C12" s="28" t="s">
        <v>6</v>
      </c>
      <c r="D12" s="29">
        <f t="shared" ref="D12:G12" si="0">+D15+D36+D24+D28</f>
        <v>12108492</v>
      </c>
      <c r="E12" s="29">
        <f t="shared" si="0"/>
        <v>12108492</v>
      </c>
      <c r="F12" s="29">
        <f t="shared" si="0"/>
        <v>12108492</v>
      </c>
      <c r="G12" s="29">
        <f t="shared" si="0"/>
        <v>12108492</v>
      </c>
      <c r="H12" s="29">
        <f>+H14+H36+H24+H22</f>
        <v>35663194.459999979</v>
      </c>
      <c r="I12" s="29">
        <f t="shared" ref="I12:Y12" si="1">I14+I36+I24</f>
        <v>0</v>
      </c>
      <c r="J12" s="29">
        <f t="shared" si="1"/>
        <v>0</v>
      </c>
      <c r="K12" s="29">
        <f t="shared" si="1"/>
        <v>0</v>
      </c>
      <c r="L12" s="29">
        <f t="shared" si="1"/>
        <v>-18898532.440000057</v>
      </c>
      <c r="M12" s="29">
        <f t="shared" si="1"/>
        <v>0</v>
      </c>
      <c r="N12" s="29">
        <f t="shared" si="1"/>
        <v>0</v>
      </c>
      <c r="O12" s="29">
        <f t="shared" si="1"/>
        <v>0</v>
      </c>
      <c r="P12" s="29">
        <f t="shared" si="1"/>
        <v>0</v>
      </c>
      <c r="Q12" s="29">
        <f t="shared" si="1"/>
        <v>-18898532.440000057</v>
      </c>
      <c r="R12" s="29">
        <f t="shared" si="1"/>
        <v>0</v>
      </c>
      <c r="S12" s="29">
        <f t="shared" si="1"/>
        <v>0</v>
      </c>
      <c r="T12" s="29">
        <f t="shared" si="1"/>
        <v>0</v>
      </c>
      <c r="U12" s="29">
        <f t="shared" si="1"/>
        <v>0</v>
      </c>
      <c r="V12" s="29">
        <f t="shared" si="1"/>
        <v>-18898532.440000057</v>
      </c>
      <c r="W12" s="29">
        <f t="shared" si="1"/>
        <v>0</v>
      </c>
      <c r="X12" s="29">
        <f t="shared" si="1"/>
        <v>0</v>
      </c>
      <c r="Y12" s="29">
        <f t="shared" si="1"/>
        <v>0</v>
      </c>
      <c r="Z12" s="29">
        <f>Z13+Z36</f>
        <v>-26019211.830000013</v>
      </c>
      <c r="AA12" s="29">
        <f>+AA15+AA36+AA24+AA28+AA18+AA32</f>
        <v>-262.15191167633287</v>
      </c>
      <c r="AB12" s="21">
        <f>Z12/H12*100</f>
        <v>-72.958163798768211</v>
      </c>
    </row>
    <row r="13" spans="1:28" s="12" customFormat="1" ht="28.9" customHeight="1" x14ac:dyDescent="0.2">
      <c r="A13" s="1" t="s">
        <v>89</v>
      </c>
      <c r="B13" s="3" t="s">
        <v>3</v>
      </c>
      <c r="C13" s="28" t="s">
        <v>6</v>
      </c>
      <c r="D13" s="29"/>
      <c r="E13" s="29"/>
      <c r="F13" s="29"/>
      <c r="G13" s="29"/>
      <c r="H13" s="29">
        <f>+H16+H18+H24+H32+H22</f>
        <v>28454194.030000001</v>
      </c>
      <c r="I13" s="35">
        <f t="shared" ref="I13:Z13" si="2">+I16+I18+I24+I32+I22</f>
        <v>0</v>
      </c>
      <c r="J13" s="35">
        <f t="shared" si="2"/>
        <v>0</v>
      </c>
      <c r="K13" s="35">
        <f t="shared" si="2"/>
        <v>0</v>
      </c>
      <c r="L13" s="35">
        <f t="shared" si="2"/>
        <v>0</v>
      </c>
      <c r="M13" s="35">
        <f t="shared" si="2"/>
        <v>0</v>
      </c>
      <c r="N13" s="35">
        <f t="shared" si="2"/>
        <v>0</v>
      </c>
      <c r="O13" s="35">
        <f t="shared" si="2"/>
        <v>0</v>
      </c>
      <c r="P13" s="35">
        <f t="shared" si="2"/>
        <v>0</v>
      </c>
      <c r="Q13" s="35">
        <f t="shared" si="2"/>
        <v>0</v>
      </c>
      <c r="R13" s="35">
        <f t="shared" si="2"/>
        <v>0</v>
      </c>
      <c r="S13" s="35">
        <f t="shared" si="2"/>
        <v>0</v>
      </c>
      <c r="T13" s="35">
        <f t="shared" si="2"/>
        <v>0</v>
      </c>
      <c r="U13" s="35">
        <f t="shared" si="2"/>
        <v>0</v>
      </c>
      <c r="V13" s="35">
        <f t="shared" si="2"/>
        <v>0</v>
      </c>
      <c r="W13" s="35">
        <f t="shared" si="2"/>
        <v>0</v>
      </c>
      <c r="X13" s="35">
        <f t="shared" si="2"/>
        <v>0</v>
      </c>
      <c r="Y13" s="35">
        <f t="shared" si="2"/>
        <v>0</v>
      </c>
      <c r="Z13" s="35">
        <f t="shared" si="2"/>
        <v>-2532305.1100000143</v>
      </c>
      <c r="AA13" s="29"/>
      <c r="AB13" s="29">
        <f t="shared" ref="AB13:AB44" si="3">Z13/H13*100</f>
        <v>-8.899584740759618</v>
      </c>
    </row>
    <row r="14" spans="1:28" s="12" customFormat="1" ht="15" customHeight="1" x14ac:dyDescent="0.2">
      <c r="A14" s="1" t="s">
        <v>90</v>
      </c>
      <c r="B14" s="62" t="s">
        <v>3</v>
      </c>
      <c r="C14" s="63" t="s">
        <v>8</v>
      </c>
      <c r="D14" s="29"/>
      <c r="E14" s="29"/>
      <c r="F14" s="29"/>
      <c r="G14" s="29"/>
      <c r="H14" s="64">
        <f>+H16+H18</f>
        <v>-129013500.86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64">
        <f>+Z16+Z18</f>
        <v>-160000000</v>
      </c>
      <c r="AA14" s="29"/>
      <c r="AB14" s="64">
        <f>Z14/H14*100</f>
        <v>124.01802829428313</v>
      </c>
    </row>
    <row r="15" spans="1:28" s="10" customFormat="1" ht="21.6" customHeight="1" x14ac:dyDescent="0.2">
      <c r="A15" s="1" t="s">
        <v>7</v>
      </c>
      <c r="B15" s="62"/>
      <c r="C15" s="63"/>
      <c r="D15" s="29">
        <f t="shared" ref="D15:S16" si="4">+D16</f>
        <v>55833593.710000001</v>
      </c>
      <c r="E15" s="29">
        <f t="shared" si="4"/>
        <v>55833593.710000001</v>
      </c>
      <c r="F15" s="29">
        <f t="shared" si="4"/>
        <v>55833593.710000001</v>
      </c>
      <c r="G15" s="29">
        <f t="shared" si="4"/>
        <v>55833593.710000001</v>
      </c>
      <c r="H15" s="64"/>
      <c r="I15" s="29">
        <f t="shared" si="4"/>
        <v>0</v>
      </c>
      <c r="J15" s="29">
        <f t="shared" si="4"/>
        <v>0</v>
      </c>
      <c r="K15" s="29">
        <f t="shared" si="4"/>
        <v>0</v>
      </c>
      <c r="L15" s="29">
        <f t="shared" si="4"/>
        <v>0</v>
      </c>
      <c r="M15" s="29">
        <f t="shared" si="4"/>
        <v>0</v>
      </c>
      <c r="N15" s="29">
        <f t="shared" si="4"/>
        <v>0</v>
      </c>
      <c r="O15" s="29">
        <f t="shared" si="4"/>
        <v>0</v>
      </c>
      <c r="P15" s="29">
        <f t="shared" si="4"/>
        <v>0</v>
      </c>
      <c r="Q15" s="29">
        <f t="shared" si="4"/>
        <v>0</v>
      </c>
      <c r="R15" s="29">
        <f t="shared" si="4"/>
        <v>0</v>
      </c>
      <c r="S15" s="29">
        <f t="shared" si="4"/>
        <v>0</v>
      </c>
      <c r="T15" s="29">
        <f t="shared" ref="T15:Y16" si="5">+T16</f>
        <v>0</v>
      </c>
      <c r="U15" s="29">
        <f t="shared" ref="U15:U44" si="6">R15+S15+T15</f>
        <v>0</v>
      </c>
      <c r="V15" s="29">
        <f t="shared" ref="V15:V44" si="7">L15+P15+U15</f>
        <v>0</v>
      </c>
      <c r="W15" s="29">
        <f t="shared" si="5"/>
        <v>0</v>
      </c>
      <c r="X15" s="21">
        <f t="shared" si="5"/>
        <v>0</v>
      </c>
      <c r="Y15" s="29">
        <f t="shared" si="5"/>
        <v>0</v>
      </c>
      <c r="Z15" s="64"/>
      <c r="AA15" s="2">
        <f>V15/H14*100</f>
        <v>0</v>
      </c>
      <c r="AB15" s="64"/>
    </row>
    <row r="16" spans="1:28" s="12" customFormat="1" ht="28.15" customHeight="1" x14ac:dyDescent="0.2">
      <c r="A16" s="1" t="s">
        <v>9</v>
      </c>
      <c r="B16" s="32" t="s">
        <v>3</v>
      </c>
      <c r="C16" s="28" t="s">
        <v>10</v>
      </c>
      <c r="D16" s="29">
        <f t="shared" si="4"/>
        <v>55833593.710000001</v>
      </c>
      <c r="E16" s="29">
        <f t="shared" si="4"/>
        <v>55833593.710000001</v>
      </c>
      <c r="F16" s="29">
        <f t="shared" si="4"/>
        <v>55833593.710000001</v>
      </c>
      <c r="G16" s="29">
        <f t="shared" si="4"/>
        <v>55833593.710000001</v>
      </c>
      <c r="H16" s="29">
        <f>+H17</f>
        <v>30986499.140000001</v>
      </c>
      <c r="I16" s="29">
        <f t="shared" si="4"/>
        <v>0</v>
      </c>
      <c r="J16" s="29">
        <f t="shared" si="4"/>
        <v>0</v>
      </c>
      <c r="K16" s="29">
        <f t="shared" si="4"/>
        <v>0</v>
      </c>
      <c r="L16" s="29">
        <f t="shared" si="4"/>
        <v>0</v>
      </c>
      <c r="M16" s="29">
        <f t="shared" si="4"/>
        <v>0</v>
      </c>
      <c r="N16" s="29">
        <f t="shared" si="4"/>
        <v>0</v>
      </c>
      <c r="O16" s="29">
        <f t="shared" si="4"/>
        <v>0</v>
      </c>
      <c r="P16" s="29">
        <f t="shared" si="4"/>
        <v>0</v>
      </c>
      <c r="Q16" s="29">
        <f t="shared" si="4"/>
        <v>0</v>
      </c>
      <c r="R16" s="29">
        <f t="shared" si="4"/>
        <v>0</v>
      </c>
      <c r="S16" s="29">
        <f t="shared" si="4"/>
        <v>0</v>
      </c>
      <c r="T16" s="29">
        <f t="shared" si="5"/>
        <v>0</v>
      </c>
      <c r="U16" s="29">
        <f t="shared" si="6"/>
        <v>0</v>
      </c>
      <c r="V16" s="29">
        <f t="shared" si="7"/>
        <v>0</v>
      </c>
      <c r="W16" s="29">
        <f t="shared" si="5"/>
        <v>0</v>
      </c>
      <c r="X16" s="21">
        <f t="shared" si="5"/>
        <v>0</v>
      </c>
      <c r="Y16" s="29">
        <f t="shared" si="5"/>
        <v>0</v>
      </c>
      <c r="Z16" s="29">
        <f>+Z17</f>
        <v>0</v>
      </c>
      <c r="AA16" s="2">
        <f t="shared" ref="AA16:AA44" si="8">V16/H16*100</f>
        <v>0</v>
      </c>
      <c r="AB16" s="29">
        <f t="shared" si="3"/>
        <v>0</v>
      </c>
    </row>
    <row r="17" spans="1:28" s="12" customFormat="1" ht="33" customHeight="1" x14ac:dyDescent="0.2">
      <c r="A17" s="1" t="s">
        <v>11</v>
      </c>
      <c r="B17" s="32" t="s">
        <v>4</v>
      </c>
      <c r="C17" s="28" t="s">
        <v>12</v>
      </c>
      <c r="D17" s="29">
        <v>55833593.710000001</v>
      </c>
      <c r="E17" s="29">
        <v>55833593.710000001</v>
      </c>
      <c r="F17" s="29">
        <v>55833593.710000001</v>
      </c>
      <c r="G17" s="29">
        <v>55833593.710000001</v>
      </c>
      <c r="H17" s="29">
        <v>30986499.140000001</v>
      </c>
      <c r="I17" s="29"/>
      <c r="J17" s="29"/>
      <c r="K17" s="29"/>
      <c r="L17" s="29">
        <f>I17+J17+K17</f>
        <v>0</v>
      </c>
      <c r="M17" s="29"/>
      <c r="N17" s="29"/>
      <c r="O17" s="29"/>
      <c r="P17" s="29">
        <f t="shared" ref="P17" si="9">M17+N17+O17</f>
        <v>0</v>
      </c>
      <c r="Q17" s="29">
        <f t="shared" ref="Q17" si="10">L17+P17</f>
        <v>0</v>
      </c>
      <c r="R17" s="29"/>
      <c r="S17" s="29"/>
      <c r="T17" s="29"/>
      <c r="U17" s="29">
        <f t="shared" si="6"/>
        <v>0</v>
      </c>
      <c r="V17" s="29">
        <f t="shared" si="7"/>
        <v>0</v>
      </c>
      <c r="W17" s="29"/>
      <c r="X17" s="21"/>
      <c r="Y17" s="29"/>
      <c r="Z17" s="29">
        <v>0</v>
      </c>
      <c r="AA17" s="2">
        <f t="shared" si="8"/>
        <v>0</v>
      </c>
      <c r="AB17" s="29">
        <f t="shared" si="3"/>
        <v>0</v>
      </c>
    </row>
    <row r="18" spans="1:28" s="12" customFormat="1" ht="29.45" customHeight="1" x14ac:dyDescent="0.2">
      <c r="A18" s="38" t="s">
        <v>78</v>
      </c>
      <c r="B18" s="32" t="s">
        <v>3</v>
      </c>
      <c r="C18" s="28" t="s">
        <v>80</v>
      </c>
      <c r="D18" s="39">
        <v>-160000000</v>
      </c>
      <c r="E18" s="29"/>
      <c r="F18" s="29"/>
      <c r="G18" s="29"/>
      <c r="H18" s="29">
        <f>+H19</f>
        <v>-160000000</v>
      </c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1"/>
      <c r="Y18" s="29"/>
      <c r="Z18" s="35">
        <f>+Z19</f>
        <v>-160000000</v>
      </c>
      <c r="AA18" s="2"/>
      <c r="AB18" s="29">
        <f t="shared" si="3"/>
        <v>100</v>
      </c>
    </row>
    <row r="19" spans="1:28" s="12" customFormat="1" ht="28.9" customHeight="1" x14ac:dyDescent="0.2">
      <c r="A19" s="38" t="s">
        <v>79</v>
      </c>
      <c r="B19" s="32" t="s">
        <v>4</v>
      </c>
      <c r="C19" s="28" t="s">
        <v>81</v>
      </c>
      <c r="D19" s="39">
        <v>-160000000</v>
      </c>
      <c r="E19" s="29"/>
      <c r="F19" s="29"/>
      <c r="G19" s="29"/>
      <c r="H19" s="29">
        <v>-160000000</v>
      </c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1"/>
      <c r="Y19" s="29"/>
      <c r="Z19" s="29">
        <v>-160000000</v>
      </c>
      <c r="AA19" s="2"/>
      <c r="AB19" s="29">
        <f t="shared" si="3"/>
        <v>100</v>
      </c>
    </row>
    <row r="20" spans="1:28" s="12" customFormat="1" ht="28.9" customHeight="1" x14ac:dyDescent="0.2">
      <c r="A20" s="42" t="s">
        <v>13</v>
      </c>
      <c r="B20" s="34" t="s">
        <v>3</v>
      </c>
      <c r="C20" s="43" t="s">
        <v>14</v>
      </c>
      <c r="D20" s="39"/>
      <c r="E20" s="35"/>
      <c r="F20" s="35"/>
      <c r="G20" s="35"/>
      <c r="H20" s="35">
        <f>H21</f>
        <v>157467694.88999999</v>
      </c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21"/>
      <c r="Y20" s="35"/>
      <c r="Z20" s="35">
        <f>Z21</f>
        <v>157467694.88999999</v>
      </c>
      <c r="AA20" s="2"/>
      <c r="AB20" s="47">
        <f t="shared" si="3"/>
        <v>100</v>
      </c>
    </row>
    <row r="21" spans="1:28" s="12" customFormat="1" ht="28.9" customHeight="1" x14ac:dyDescent="0.2">
      <c r="A21" s="42" t="s">
        <v>15</v>
      </c>
      <c r="B21" s="34" t="s">
        <v>3</v>
      </c>
      <c r="C21" s="51" t="s">
        <v>16</v>
      </c>
      <c r="D21" s="39"/>
      <c r="E21" s="35"/>
      <c r="F21" s="35"/>
      <c r="G21" s="35"/>
      <c r="H21" s="35">
        <f>H22+H25</f>
        <v>157467694.88999999</v>
      </c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21"/>
      <c r="Y21" s="35"/>
      <c r="Z21" s="35">
        <f>Z22+Z25</f>
        <v>157467694.88999999</v>
      </c>
      <c r="AA21" s="2"/>
      <c r="AB21" s="47">
        <f t="shared" si="3"/>
        <v>100</v>
      </c>
    </row>
    <row r="22" spans="1:28" s="12" customFormat="1" ht="31.5" customHeight="1" x14ac:dyDescent="0.2">
      <c r="A22" s="44" t="s">
        <v>93</v>
      </c>
      <c r="B22" s="45" t="s">
        <v>3</v>
      </c>
      <c r="C22" s="51" t="s">
        <v>95</v>
      </c>
      <c r="D22" s="46"/>
      <c r="E22" s="47"/>
      <c r="F22" s="47"/>
      <c r="G22" s="47"/>
      <c r="H22" s="47">
        <f>H23</f>
        <v>218000000</v>
      </c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8"/>
      <c r="Y22" s="47"/>
      <c r="Z22" s="47">
        <f>Z23</f>
        <v>218000000</v>
      </c>
      <c r="AA22" s="49"/>
      <c r="AB22" s="47">
        <f t="shared" si="3"/>
        <v>100</v>
      </c>
    </row>
    <row r="23" spans="1:28" s="12" customFormat="1" ht="43.5" customHeight="1" x14ac:dyDescent="0.2">
      <c r="A23" s="42" t="s">
        <v>94</v>
      </c>
      <c r="B23" s="34" t="s">
        <v>4</v>
      </c>
      <c r="C23" s="50" t="s">
        <v>96</v>
      </c>
      <c r="D23" s="39"/>
      <c r="E23" s="35"/>
      <c r="F23" s="35"/>
      <c r="G23" s="35"/>
      <c r="H23" s="35">
        <v>218000000</v>
      </c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21"/>
      <c r="Y23" s="35"/>
      <c r="Z23" s="35">
        <v>218000000</v>
      </c>
      <c r="AA23" s="2"/>
      <c r="AB23" s="35">
        <f t="shared" si="3"/>
        <v>100</v>
      </c>
    </row>
    <row r="24" spans="1:28" s="12" customFormat="1" ht="28.9" customHeight="1" x14ac:dyDescent="0.2">
      <c r="A24" s="25" t="s">
        <v>13</v>
      </c>
      <c r="B24" s="32" t="s">
        <v>3</v>
      </c>
      <c r="C24" s="13" t="s">
        <v>14</v>
      </c>
      <c r="D24" s="29">
        <f t="shared" ref="D24:W26" si="11">+D25</f>
        <v>-43725101.710000001</v>
      </c>
      <c r="E24" s="29">
        <f t="shared" si="11"/>
        <v>-43725101.710000001</v>
      </c>
      <c r="F24" s="29">
        <f t="shared" si="11"/>
        <v>-43725101.710000001</v>
      </c>
      <c r="G24" s="29">
        <f t="shared" si="11"/>
        <v>-43725101.710000001</v>
      </c>
      <c r="H24" s="29">
        <f t="shared" si="11"/>
        <v>-60532305.109999999</v>
      </c>
      <c r="I24" s="29">
        <f t="shared" si="11"/>
        <v>0</v>
      </c>
      <c r="J24" s="29">
        <f t="shared" si="11"/>
        <v>0</v>
      </c>
      <c r="K24" s="29">
        <f t="shared" si="11"/>
        <v>0</v>
      </c>
      <c r="L24" s="29">
        <f t="shared" si="11"/>
        <v>0</v>
      </c>
      <c r="M24" s="29">
        <f t="shared" si="11"/>
        <v>0</v>
      </c>
      <c r="N24" s="29">
        <f t="shared" si="11"/>
        <v>0</v>
      </c>
      <c r="O24" s="29">
        <f t="shared" si="11"/>
        <v>0</v>
      </c>
      <c r="P24" s="29">
        <f t="shared" si="11"/>
        <v>0</v>
      </c>
      <c r="Q24" s="29">
        <f t="shared" si="11"/>
        <v>0</v>
      </c>
      <c r="R24" s="29">
        <f t="shared" si="11"/>
        <v>0</v>
      </c>
      <c r="S24" s="29">
        <f t="shared" si="11"/>
        <v>0</v>
      </c>
      <c r="T24" s="29">
        <f t="shared" si="11"/>
        <v>0</v>
      </c>
      <c r="U24" s="29">
        <f t="shared" si="6"/>
        <v>0</v>
      </c>
      <c r="V24" s="29">
        <f t="shared" si="7"/>
        <v>0</v>
      </c>
      <c r="W24" s="29">
        <f t="shared" si="11"/>
        <v>0</v>
      </c>
      <c r="X24" s="21">
        <f t="shared" ref="W24:Z26" si="12">+X25</f>
        <v>0</v>
      </c>
      <c r="Y24" s="29">
        <f t="shared" si="12"/>
        <v>0</v>
      </c>
      <c r="Z24" s="29">
        <f t="shared" si="12"/>
        <v>-60532305.109999999</v>
      </c>
      <c r="AA24" s="2">
        <f t="shared" si="8"/>
        <v>0</v>
      </c>
      <c r="AB24" s="29">
        <f t="shared" si="3"/>
        <v>100</v>
      </c>
    </row>
    <row r="25" spans="1:28" s="12" customFormat="1" ht="28.15" customHeight="1" x14ac:dyDescent="0.2">
      <c r="A25" s="25" t="s">
        <v>15</v>
      </c>
      <c r="B25" s="32" t="s">
        <v>3</v>
      </c>
      <c r="C25" s="13" t="s">
        <v>16</v>
      </c>
      <c r="D25" s="29">
        <f t="shared" si="11"/>
        <v>-43725101.710000001</v>
      </c>
      <c r="E25" s="29">
        <f t="shared" si="11"/>
        <v>-43725101.710000001</v>
      </c>
      <c r="F25" s="29">
        <f t="shared" si="11"/>
        <v>-43725101.710000001</v>
      </c>
      <c r="G25" s="29">
        <f t="shared" si="11"/>
        <v>-43725101.710000001</v>
      </c>
      <c r="H25" s="29">
        <f t="shared" si="11"/>
        <v>-60532305.109999999</v>
      </c>
      <c r="I25" s="29">
        <f t="shared" si="11"/>
        <v>0</v>
      </c>
      <c r="J25" s="29">
        <f t="shared" si="11"/>
        <v>0</v>
      </c>
      <c r="K25" s="29">
        <f t="shared" si="11"/>
        <v>0</v>
      </c>
      <c r="L25" s="29">
        <f t="shared" si="11"/>
        <v>0</v>
      </c>
      <c r="M25" s="29">
        <f t="shared" si="11"/>
        <v>0</v>
      </c>
      <c r="N25" s="29">
        <f t="shared" si="11"/>
        <v>0</v>
      </c>
      <c r="O25" s="29">
        <f t="shared" si="11"/>
        <v>0</v>
      </c>
      <c r="P25" s="29">
        <f t="shared" si="11"/>
        <v>0</v>
      </c>
      <c r="Q25" s="29">
        <f t="shared" si="11"/>
        <v>0</v>
      </c>
      <c r="R25" s="29">
        <f t="shared" si="11"/>
        <v>0</v>
      </c>
      <c r="S25" s="29">
        <f t="shared" si="11"/>
        <v>0</v>
      </c>
      <c r="T25" s="29">
        <f t="shared" si="11"/>
        <v>0</v>
      </c>
      <c r="U25" s="29">
        <f t="shared" si="6"/>
        <v>0</v>
      </c>
      <c r="V25" s="29">
        <f t="shared" si="7"/>
        <v>0</v>
      </c>
      <c r="W25" s="29">
        <f t="shared" si="12"/>
        <v>0</v>
      </c>
      <c r="X25" s="21">
        <f t="shared" si="12"/>
        <v>0</v>
      </c>
      <c r="Y25" s="29">
        <f t="shared" si="12"/>
        <v>0</v>
      </c>
      <c r="Z25" s="29">
        <f t="shared" si="12"/>
        <v>-60532305.109999999</v>
      </c>
      <c r="AA25" s="2">
        <f t="shared" si="8"/>
        <v>0</v>
      </c>
      <c r="AB25" s="29">
        <f t="shared" si="3"/>
        <v>100</v>
      </c>
    </row>
    <row r="26" spans="1:28" s="12" customFormat="1" ht="42" customHeight="1" x14ac:dyDescent="0.2">
      <c r="A26" s="11" t="s">
        <v>17</v>
      </c>
      <c r="B26" s="32" t="s">
        <v>3</v>
      </c>
      <c r="C26" s="14" t="s">
        <v>18</v>
      </c>
      <c r="D26" s="29">
        <f t="shared" si="11"/>
        <v>-43725101.710000001</v>
      </c>
      <c r="E26" s="29">
        <f t="shared" si="11"/>
        <v>-43725101.710000001</v>
      </c>
      <c r="F26" s="29">
        <f t="shared" si="11"/>
        <v>-43725101.710000001</v>
      </c>
      <c r="G26" s="29">
        <f t="shared" si="11"/>
        <v>-43725101.710000001</v>
      </c>
      <c r="H26" s="29">
        <f t="shared" si="11"/>
        <v>-60532305.109999999</v>
      </c>
      <c r="I26" s="29">
        <f t="shared" si="11"/>
        <v>0</v>
      </c>
      <c r="J26" s="29">
        <f t="shared" si="11"/>
        <v>0</v>
      </c>
      <c r="K26" s="29">
        <f t="shared" si="11"/>
        <v>0</v>
      </c>
      <c r="L26" s="29">
        <f t="shared" si="11"/>
        <v>0</v>
      </c>
      <c r="M26" s="29">
        <f t="shared" si="11"/>
        <v>0</v>
      </c>
      <c r="N26" s="29">
        <f t="shared" si="11"/>
        <v>0</v>
      </c>
      <c r="O26" s="29">
        <f t="shared" si="11"/>
        <v>0</v>
      </c>
      <c r="P26" s="29">
        <f t="shared" si="11"/>
        <v>0</v>
      </c>
      <c r="Q26" s="29">
        <f t="shared" si="11"/>
        <v>0</v>
      </c>
      <c r="R26" s="29">
        <f t="shared" si="11"/>
        <v>0</v>
      </c>
      <c r="S26" s="29">
        <f t="shared" si="11"/>
        <v>0</v>
      </c>
      <c r="T26" s="29">
        <f t="shared" si="11"/>
        <v>0</v>
      </c>
      <c r="U26" s="29">
        <f t="shared" si="6"/>
        <v>0</v>
      </c>
      <c r="V26" s="29">
        <f t="shared" si="7"/>
        <v>0</v>
      </c>
      <c r="W26" s="29">
        <f t="shared" si="12"/>
        <v>0</v>
      </c>
      <c r="X26" s="21">
        <f t="shared" si="12"/>
        <v>0</v>
      </c>
      <c r="Y26" s="29">
        <f t="shared" si="12"/>
        <v>0</v>
      </c>
      <c r="Z26" s="29">
        <f t="shared" si="12"/>
        <v>-60532305.109999999</v>
      </c>
      <c r="AA26" s="2">
        <f t="shared" si="8"/>
        <v>0</v>
      </c>
      <c r="AB26" s="29">
        <f t="shared" si="3"/>
        <v>100</v>
      </c>
    </row>
    <row r="27" spans="1:28" s="12" customFormat="1" ht="42" customHeight="1" x14ac:dyDescent="0.2">
      <c r="A27" s="11" t="s">
        <v>38</v>
      </c>
      <c r="B27" s="32" t="s">
        <v>4</v>
      </c>
      <c r="C27" s="14" t="s">
        <v>19</v>
      </c>
      <c r="D27" s="29">
        <v>-43725101.710000001</v>
      </c>
      <c r="E27" s="29">
        <v>-43725101.710000001</v>
      </c>
      <c r="F27" s="29">
        <v>-43725101.710000001</v>
      </c>
      <c r="G27" s="29">
        <v>-43725101.710000001</v>
      </c>
      <c r="H27" s="29">
        <v>-60532305.109999999</v>
      </c>
      <c r="I27" s="29"/>
      <c r="J27" s="29"/>
      <c r="K27" s="29"/>
      <c r="L27" s="29">
        <f>I27+J27+K27</f>
        <v>0</v>
      </c>
      <c r="M27" s="29"/>
      <c r="N27" s="29"/>
      <c r="O27" s="29"/>
      <c r="P27" s="29">
        <f t="shared" ref="P27" si="13">M27+N27+O27</f>
        <v>0</v>
      </c>
      <c r="Q27" s="29">
        <f t="shared" ref="Q27:Q44" si="14">L27+P27</f>
        <v>0</v>
      </c>
      <c r="R27" s="29"/>
      <c r="S27" s="29"/>
      <c r="T27" s="29"/>
      <c r="U27" s="29">
        <f t="shared" si="6"/>
        <v>0</v>
      </c>
      <c r="V27" s="29">
        <f t="shared" si="7"/>
        <v>0</v>
      </c>
      <c r="W27" s="29"/>
      <c r="X27" s="21"/>
      <c r="Y27" s="29"/>
      <c r="Z27" s="29">
        <v>-60532305.109999999</v>
      </c>
      <c r="AA27" s="2">
        <f t="shared" si="8"/>
        <v>0</v>
      </c>
      <c r="AB27" s="29">
        <f t="shared" si="3"/>
        <v>100</v>
      </c>
    </row>
    <row r="28" spans="1:28" s="12" customFormat="1" ht="25.5" hidden="1" x14ac:dyDescent="0.2">
      <c r="A28" s="15" t="s">
        <v>45</v>
      </c>
      <c r="B28" s="33" t="s">
        <v>3</v>
      </c>
      <c r="C28" s="16" t="s">
        <v>46</v>
      </c>
      <c r="D28" s="29">
        <f t="shared" ref="D28:S30" si="15">+D29</f>
        <v>0</v>
      </c>
      <c r="E28" s="29">
        <f t="shared" si="15"/>
        <v>0</v>
      </c>
      <c r="F28" s="29">
        <f t="shared" si="15"/>
        <v>0</v>
      </c>
      <c r="G28" s="29">
        <f t="shared" si="15"/>
        <v>0</v>
      </c>
      <c r="H28" s="29">
        <f t="shared" si="15"/>
        <v>0</v>
      </c>
      <c r="I28" s="29">
        <f t="shared" si="15"/>
        <v>0</v>
      </c>
      <c r="J28" s="29">
        <f t="shared" si="15"/>
        <v>0</v>
      </c>
      <c r="K28" s="29">
        <f t="shared" si="15"/>
        <v>0</v>
      </c>
      <c r="L28" s="29">
        <f t="shared" si="15"/>
        <v>5000000</v>
      </c>
      <c r="M28" s="29">
        <f t="shared" si="15"/>
        <v>0</v>
      </c>
      <c r="N28" s="29">
        <f t="shared" si="15"/>
        <v>0</v>
      </c>
      <c r="O28" s="29">
        <f t="shared" si="15"/>
        <v>0</v>
      </c>
      <c r="P28" s="29">
        <f t="shared" si="15"/>
        <v>0</v>
      </c>
      <c r="Q28" s="29">
        <f t="shared" si="15"/>
        <v>5000000</v>
      </c>
      <c r="R28" s="29">
        <f t="shared" si="15"/>
        <v>0</v>
      </c>
      <c r="S28" s="29">
        <f t="shared" si="15"/>
        <v>0</v>
      </c>
      <c r="T28" s="29">
        <f t="shared" ref="T28:Z30" si="16">+T29</f>
        <v>0</v>
      </c>
      <c r="U28" s="29">
        <f t="shared" si="6"/>
        <v>0</v>
      </c>
      <c r="V28" s="29">
        <f t="shared" si="7"/>
        <v>5000000</v>
      </c>
      <c r="W28" s="29">
        <f t="shared" si="16"/>
        <v>0</v>
      </c>
      <c r="X28" s="21">
        <f t="shared" si="16"/>
        <v>0</v>
      </c>
      <c r="Y28" s="29">
        <f t="shared" si="16"/>
        <v>0</v>
      </c>
      <c r="Z28" s="29">
        <f t="shared" si="16"/>
        <v>0</v>
      </c>
      <c r="AA28" s="2"/>
      <c r="AB28" s="29" t="e">
        <f t="shared" si="3"/>
        <v>#DIV/0!</v>
      </c>
    </row>
    <row r="29" spans="1:28" s="12" customFormat="1" ht="25.5" hidden="1" x14ac:dyDescent="0.2">
      <c r="A29" s="4" t="s">
        <v>47</v>
      </c>
      <c r="B29" s="33" t="s">
        <v>3</v>
      </c>
      <c r="C29" s="16" t="s">
        <v>48</v>
      </c>
      <c r="D29" s="29">
        <f t="shared" si="15"/>
        <v>0</v>
      </c>
      <c r="E29" s="29">
        <f t="shared" si="15"/>
        <v>0</v>
      </c>
      <c r="F29" s="29">
        <f t="shared" si="15"/>
        <v>0</v>
      </c>
      <c r="G29" s="29">
        <f t="shared" si="15"/>
        <v>0</v>
      </c>
      <c r="H29" s="29">
        <f t="shared" si="15"/>
        <v>0</v>
      </c>
      <c r="I29" s="29">
        <f t="shared" si="15"/>
        <v>0</v>
      </c>
      <c r="J29" s="29">
        <f t="shared" si="15"/>
        <v>0</v>
      </c>
      <c r="K29" s="29">
        <f t="shared" si="15"/>
        <v>0</v>
      </c>
      <c r="L29" s="29">
        <f t="shared" si="15"/>
        <v>5000000</v>
      </c>
      <c r="M29" s="29">
        <f t="shared" si="15"/>
        <v>0</v>
      </c>
      <c r="N29" s="29">
        <f t="shared" si="15"/>
        <v>0</v>
      </c>
      <c r="O29" s="29">
        <f t="shared" si="15"/>
        <v>0</v>
      </c>
      <c r="P29" s="29">
        <f t="shared" si="15"/>
        <v>0</v>
      </c>
      <c r="Q29" s="29">
        <f t="shared" si="15"/>
        <v>5000000</v>
      </c>
      <c r="R29" s="29">
        <f t="shared" si="15"/>
        <v>0</v>
      </c>
      <c r="S29" s="29">
        <f t="shared" si="15"/>
        <v>0</v>
      </c>
      <c r="T29" s="29">
        <f t="shared" si="16"/>
        <v>0</v>
      </c>
      <c r="U29" s="29">
        <f t="shared" si="6"/>
        <v>0</v>
      </c>
      <c r="V29" s="29">
        <f t="shared" si="7"/>
        <v>5000000</v>
      </c>
      <c r="W29" s="29">
        <f t="shared" si="16"/>
        <v>0</v>
      </c>
      <c r="X29" s="21">
        <f t="shared" si="16"/>
        <v>0</v>
      </c>
      <c r="Y29" s="29">
        <f t="shared" si="16"/>
        <v>0</v>
      </c>
      <c r="Z29" s="29">
        <f t="shared" si="16"/>
        <v>0</v>
      </c>
      <c r="AA29" s="2"/>
      <c r="AB29" s="29" t="e">
        <f t="shared" si="3"/>
        <v>#DIV/0!</v>
      </c>
    </row>
    <row r="30" spans="1:28" s="12" customFormat="1" ht="63.75" hidden="1" x14ac:dyDescent="0.2">
      <c r="A30" s="4" t="s">
        <v>49</v>
      </c>
      <c r="B30" s="33" t="s">
        <v>3</v>
      </c>
      <c r="C30" s="16" t="s">
        <v>50</v>
      </c>
      <c r="D30" s="29">
        <f t="shared" si="15"/>
        <v>0</v>
      </c>
      <c r="E30" s="29">
        <f t="shared" si="15"/>
        <v>0</v>
      </c>
      <c r="F30" s="29">
        <f t="shared" si="15"/>
        <v>0</v>
      </c>
      <c r="G30" s="29">
        <f t="shared" si="15"/>
        <v>0</v>
      </c>
      <c r="H30" s="29">
        <f t="shared" si="15"/>
        <v>0</v>
      </c>
      <c r="I30" s="29">
        <f t="shared" si="15"/>
        <v>0</v>
      </c>
      <c r="J30" s="29">
        <f t="shared" si="15"/>
        <v>0</v>
      </c>
      <c r="K30" s="29">
        <f t="shared" si="15"/>
        <v>0</v>
      </c>
      <c r="L30" s="29">
        <f t="shared" si="15"/>
        <v>5000000</v>
      </c>
      <c r="M30" s="29">
        <f t="shared" si="15"/>
        <v>0</v>
      </c>
      <c r="N30" s="29">
        <f t="shared" si="15"/>
        <v>0</v>
      </c>
      <c r="O30" s="29">
        <f t="shared" si="15"/>
        <v>0</v>
      </c>
      <c r="P30" s="29">
        <f t="shared" si="15"/>
        <v>0</v>
      </c>
      <c r="Q30" s="29">
        <f t="shared" si="15"/>
        <v>5000000</v>
      </c>
      <c r="R30" s="29">
        <f t="shared" si="15"/>
        <v>0</v>
      </c>
      <c r="S30" s="29">
        <f t="shared" si="15"/>
        <v>0</v>
      </c>
      <c r="T30" s="29">
        <f t="shared" si="16"/>
        <v>0</v>
      </c>
      <c r="U30" s="29">
        <f t="shared" si="6"/>
        <v>0</v>
      </c>
      <c r="V30" s="29">
        <f t="shared" si="7"/>
        <v>5000000</v>
      </c>
      <c r="W30" s="29">
        <f t="shared" si="16"/>
        <v>0</v>
      </c>
      <c r="X30" s="21">
        <f t="shared" si="16"/>
        <v>0</v>
      </c>
      <c r="Y30" s="29">
        <f t="shared" si="16"/>
        <v>0</v>
      </c>
      <c r="Z30" s="29">
        <f t="shared" si="16"/>
        <v>0</v>
      </c>
      <c r="AA30" s="2"/>
      <c r="AB30" s="29" t="e">
        <f t="shared" si="3"/>
        <v>#DIV/0!</v>
      </c>
    </row>
    <row r="31" spans="1:28" s="12" customFormat="1" ht="127.5" hidden="1" x14ac:dyDescent="0.2">
      <c r="A31" s="4" t="s">
        <v>52</v>
      </c>
      <c r="B31" s="33" t="s">
        <v>4</v>
      </c>
      <c r="C31" s="16" t="s">
        <v>51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">
        <v>0</v>
      </c>
      <c r="K31" s="29"/>
      <c r="L31" s="29">
        <v>5000000</v>
      </c>
      <c r="M31" s="29"/>
      <c r="N31" s="2">
        <v>0</v>
      </c>
      <c r="O31" s="29"/>
      <c r="P31" s="29">
        <v>0</v>
      </c>
      <c r="Q31" s="29">
        <f t="shared" si="14"/>
        <v>5000000</v>
      </c>
      <c r="R31" s="29"/>
      <c r="S31" s="29"/>
      <c r="T31" s="29"/>
      <c r="U31" s="29">
        <f t="shared" si="6"/>
        <v>0</v>
      </c>
      <c r="V31" s="29">
        <f t="shared" si="7"/>
        <v>5000000</v>
      </c>
      <c r="W31" s="29"/>
      <c r="X31" s="21"/>
      <c r="Y31" s="29"/>
      <c r="Z31" s="29">
        <v>0</v>
      </c>
      <c r="AA31" s="2"/>
      <c r="AB31" s="29" t="e">
        <f t="shared" si="3"/>
        <v>#DIV/0!</v>
      </c>
    </row>
    <row r="32" spans="1:28" s="12" customFormat="1" ht="25.5" x14ac:dyDescent="0.2">
      <c r="A32" s="38" t="s">
        <v>45</v>
      </c>
      <c r="B32" s="36" t="s">
        <v>3</v>
      </c>
      <c r="C32" s="37" t="s">
        <v>85</v>
      </c>
      <c r="D32" s="29"/>
      <c r="E32" s="29"/>
      <c r="F32" s="29"/>
      <c r="G32" s="29"/>
      <c r="H32" s="29">
        <v>0</v>
      </c>
      <c r="I32" s="29"/>
      <c r="J32" s="2"/>
      <c r="K32" s="29"/>
      <c r="L32" s="29"/>
      <c r="M32" s="29"/>
      <c r="N32" s="2"/>
      <c r="O32" s="29"/>
      <c r="P32" s="29"/>
      <c r="Q32" s="29"/>
      <c r="R32" s="29"/>
      <c r="S32" s="29"/>
      <c r="T32" s="29"/>
      <c r="U32" s="29"/>
      <c r="V32" s="29"/>
      <c r="W32" s="29"/>
      <c r="X32" s="21"/>
      <c r="Y32" s="29"/>
      <c r="Z32" s="29">
        <f>+Z33</f>
        <v>0</v>
      </c>
      <c r="AA32" s="2"/>
      <c r="AB32" s="29">
        <v>0</v>
      </c>
    </row>
    <row r="33" spans="1:28" s="12" customFormat="1" ht="31.9" customHeight="1" x14ac:dyDescent="0.2">
      <c r="A33" s="38" t="s">
        <v>47</v>
      </c>
      <c r="B33" s="36" t="s">
        <v>3</v>
      </c>
      <c r="C33" s="37" t="s">
        <v>86</v>
      </c>
      <c r="D33" s="29"/>
      <c r="E33" s="29"/>
      <c r="F33" s="29"/>
      <c r="G33" s="29"/>
      <c r="H33" s="29">
        <v>0</v>
      </c>
      <c r="I33" s="29"/>
      <c r="J33" s="2"/>
      <c r="K33" s="29"/>
      <c r="L33" s="29"/>
      <c r="M33" s="29"/>
      <c r="N33" s="2"/>
      <c r="O33" s="29"/>
      <c r="P33" s="29"/>
      <c r="Q33" s="29"/>
      <c r="R33" s="29"/>
      <c r="S33" s="29"/>
      <c r="T33" s="29"/>
      <c r="U33" s="29"/>
      <c r="V33" s="29"/>
      <c r="W33" s="29"/>
      <c r="X33" s="21"/>
      <c r="Y33" s="29"/>
      <c r="Z33" s="29">
        <v>0</v>
      </c>
      <c r="AA33" s="2"/>
      <c r="AB33" s="29">
        <v>0</v>
      </c>
    </row>
    <row r="34" spans="1:28" s="12" customFormat="1" ht="75.599999999999994" customHeight="1" x14ac:dyDescent="0.2">
      <c r="A34" s="38" t="s">
        <v>49</v>
      </c>
      <c r="B34" s="32" t="s">
        <v>3</v>
      </c>
      <c r="C34" s="37" t="s">
        <v>87</v>
      </c>
      <c r="D34" s="29"/>
      <c r="E34" s="29"/>
      <c r="F34" s="29"/>
      <c r="G34" s="29"/>
      <c r="H34" s="29">
        <v>0</v>
      </c>
      <c r="I34" s="29"/>
      <c r="J34" s="2"/>
      <c r="K34" s="29"/>
      <c r="L34" s="29"/>
      <c r="M34" s="29"/>
      <c r="N34" s="2"/>
      <c r="O34" s="29"/>
      <c r="P34" s="29"/>
      <c r="Q34" s="29"/>
      <c r="R34" s="29"/>
      <c r="S34" s="29"/>
      <c r="T34" s="29"/>
      <c r="U34" s="29"/>
      <c r="V34" s="29"/>
      <c r="W34" s="29"/>
      <c r="X34" s="21"/>
      <c r="Y34" s="29"/>
      <c r="Z34" s="29">
        <f>+Z35</f>
        <v>0</v>
      </c>
      <c r="AA34" s="2"/>
      <c r="AB34" s="29">
        <v>0</v>
      </c>
    </row>
    <row r="35" spans="1:28" s="12" customFormat="1" ht="143.44999999999999" customHeight="1" x14ac:dyDescent="0.2">
      <c r="A35" s="38" t="s">
        <v>52</v>
      </c>
      <c r="B35" s="36" t="s">
        <v>4</v>
      </c>
      <c r="C35" s="37" t="s">
        <v>88</v>
      </c>
      <c r="D35" s="29"/>
      <c r="E35" s="29"/>
      <c r="F35" s="29"/>
      <c r="G35" s="29"/>
      <c r="H35" s="29">
        <v>0</v>
      </c>
      <c r="I35" s="29"/>
      <c r="J35" s="2"/>
      <c r="K35" s="29"/>
      <c r="L35" s="29"/>
      <c r="M35" s="29"/>
      <c r="N35" s="2"/>
      <c r="O35" s="29"/>
      <c r="P35" s="29"/>
      <c r="Q35" s="29"/>
      <c r="R35" s="29"/>
      <c r="S35" s="29"/>
      <c r="T35" s="29"/>
      <c r="U35" s="29"/>
      <c r="V35" s="29"/>
      <c r="W35" s="29"/>
      <c r="X35" s="21"/>
      <c r="Y35" s="29"/>
      <c r="Z35" s="29">
        <v>0</v>
      </c>
      <c r="AA35" s="2"/>
      <c r="AB35" s="29">
        <v>0</v>
      </c>
    </row>
    <row r="36" spans="1:28" s="12" customFormat="1" ht="21.6" customHeight="1" x14ac:dyDescent="0.2">
      <c r="A36" s="1" t="s">
        <v>20</v>
      </c>
      <c r="B36" s="32" t="s">
        <v>3</v>
      </c>
      <c r="C36" s="28" t="s">
        <v>21</v>
      </c>
      <c r="D36" s="29">
        <f t="shared" ref="D36:T36" si="17">D41+D37</f>
        <v>0</v>
      </c>
      <c r="E36" s="29">
        <f t="shared" si="17"/>
        <v>0</v>
      </c>
      <c r="F36" s="29">
        <f t="shared" si="17"/>
        <v>0</v>
      </c>
      <c r="G36" s="29">
        <f t="shared" si="17"/>
        <v>0</v>
      </c>
      <c r="H36" s="29">
        <v>7209000.4299999997</v>
      </c>
      <c r="I36" s="29">
        <f t="shared" si="17"/>
        <v>0</v>
      </c>
      <c r="J36" s="29">
        <f t="shared" si="17"/>
        <v>0</v>
      </c>
      <c r="K36" s="29">
        <f t="shared" si="17"/>
        <v>0</v>
      </c>
      <c r="L36" s="29">
        <f t="shared" si="17"/>
        <v>-18898532.440000057</v>
      </c>
      <c r="M36" s="29">
        <f t="shared" si="17"/>
        <v>0</v>
      </c>
      <c r="N36" s="29">
        <f t="shared" si="17"/>
        <v>0</v>
      </c>
      <c r="O36" s="29">
        <f t="shared" si="17"/>
        <v>0</v>
      </c>
      <c r="P36" s="29">
        <f t="shared" si="17"/>
        <v>0</v>
      </c>
      <c r="Q36" s="29">
        <f t="shared" si="17"/>
        <v>-18898532.440000057</v>
      </c>
      <c r="R36" s="29">
        <f t="shared" si="17"/>
        <v>0</v>
      </c>
      <c r="S36" s="29">
        <f t="shared" si="17"/>
        <v>0</v>
      </c>
      <c r="T36" s="29">
        <f t="shared" si="17"/>
        <v>0</v>
      </c>
      <c r="U36" s="29">
        <f t="shared" si="6"/>
        <v>0</v>
      </c>
      <c r="V36" s="29">
        <f t="shared" si="7"/>
        <v>-18898532.440000057</v>
      </c>
      <c r="W36" s="29">
        <f t="shared" ref="W36:Y36" si="18">W41+W37</f>
        <v>0</v>
      </c>
      <c r="X36" s="21">
        <f t="shared" si="18"/>
        <v>0</v>
      </c>
      <c r="Y36" s="29">
        <f t="shared" si="18"/>
        <v>0</v>
      </c>
      <c r="Z36" s="21">
        <v>-23486906.719999999</v>
      </c>
      <c r="AA36" s="2">
        <f t="shared" si="8"/>
        <v>-262.15191167633287</v>
      </c>
      <c r="AB36" s="21">
        <f t="shared" si="3"/>
        <v>-325.79976860952968</v>
      </c>
    </row>
    <row r="37" spans="1:28" s="12" customFormat="1" ht="16.899999999999999" customHeight="1" x14ac:dyDescent="0.2">
      <c r="A37" s="1" t="s">
        <v>22</v>
      </c>
      <c r="B37" s="32" t="s">
        <v>3</v>
      </c>
      <c r="C37" s="28" t="s">
        <v>23</v>
      </c>
      <c r="D37" s="29">
        <f t="shared" ref="D37:Z37" si="19">D38</f>
        <v>-2896642833.5300002</v>
      </c>
      <c r="E37" s="29">
        <f t="shared" si="19"/>
        <v>-2896642833.5300002</v>
      </c>
      <c r="F37" s="29">
        <f t="shared" si="19"/>
        <v>-2896642833.5300002</v>
      </c>
      <c r="G37" s="29">
        <f t="shared" si="19"/>
        <v>-2896642833.5300002</v>
      </c>
      <c r="H37" s="17">
        <f t="shared" si="19"/>
        <v>-4400349690.1499996</v>
      </c>
      <c r="I37" s="17">
        <f t="shared" si="19"/>
        <v>0</v>
      </c>
      <c r="J37" s="17">
        <f t="shared" si="19"/>
        <v>0</v>
      </c>
      <c r="K37" s="17">
        <f t="shared" si="19"/>
        <v>0</v>
      </c>
      <c r="L37" s="17">
        <f t="shared" si="19"/>
        <v>-872843677.20000005</v>
      </c>
      <c r="M37" s="17">
        <f t="shared" si="19"/>
        <v>0</v>
      </c>
      <c r="N37" s="17">
        <f t="shared" si="19"/>
        <v>0</v>
      </c>
      <c r="O37" s="17">
        <f t="shared" si="19"/>
        <v>0</v>
      </c>
      <c r="P37" s="17">
        <f t="shared" si="19"/>
        <v>0</v>
      </c>
      <c r="Q37" s="17">
        <f t="shared" si="19"/>
        <v>-872843677.20000005</v>
      </c>
      <c r="R37" s="17">
        <f t="shared" si="19"/>
        <v>0</v>
      </c>
      <c r="S37" s="17">
        <f t="shared" si="19"/>
        <v>0</v>
      </c>
      <c r="T37" s="17">
        <f t="shared" si="19"/>
        <v>0</v>
      </c>
      <c r="U37" s="29">
        <f t="shared" si="6"/>
        <v>0</v>
      </c>
      <c r="V37" s="29">
        <f t="shared" si="7"/>
        <v>-872843677.20000005</v>
      </c>
      <c r="W37" s="17">
        <f t="shared" si="19"/>
        <v>0</v>
      </c>
      <c r="X37" s="22">
        <f t="shared" si="19"/>
        <v>0</v>
      </c>
      <c r="Y37" s="17">
        <f t="shared" si="19"/>
        <v>0</v>
      </c>
      <c r="Z37" s="17">
        <f t="shared" si="19"/>
        <v>-4366373708.4200001</v>
      </c>
      <c r="AA37" s="2">
        <f t="shared" si="8"/>
        <v>19.835779850720147</v>
      </c>
      <c r="AB37" s="29">
        <f t="shared" si="3"/>
        <v>99.227879961311857</v>
      </c>
    </row>
    <row r="38" spans="1:28" s="12" customFormat="1" ht="17.45" customHeight="1" x14ac:dyDescent="0.2">
      <c r="A38" s="1" t="s">
        <v>24</v>
      </c>
      <c r="B38" s="32" t="s">
        <v>3</v>
      </c>
      <c r="C38" s="28" t="s">
        <v>25</v>
      </c>
      <c r="D38" s="29">
        <f t="shared" ref="D38:Z38" si="20">+D39</f>
        <v>-2896642833.5300002</v>
      </c>
      <c r="E38" s="29">
        <f t="shared" si="20"/>
        <v>-2896642833.5300002</v>
      </c>
      <c r="F38" s="29">
        <f t="shared" si="20"/>
        <v>-2896642833.5300002</v>
      </c>
      <c r="G38" s="29">
        <f t="shared" si="20"/>
        <v>-2896642833.5300002</v>
      </c>
      <c r="H38" s="17">
        <f t="shared" si="20"/>
        <v>-4400349690.1499996</v>
      </c>
      <c r="I38" s="17">
        <f t="shared" si="20"/>
        <v>0</v>
      </c>
      <c r="J38" s="17">
        <f t="shared" si="20"/>
        <v>0</v>
      </c>
      <c r="K38" s="17">
        <f t="shared" si="20"/>
        <v>0</v>
      </c>
      <c r="L38" s="17">
        <f t="shared" si="20"/>
        <v>-872843677.20000005</v>
      </c>
      <c r="M38" s="17">
        <f t="shared" si="20"/>
        <v>0</v>
      </c>
      <c r="N38" s="17">
        <f t="shared" si="20"/>
        <v>0</v>
      </c>
      <c r="O38" s="17">
        <f t="shared" si="20"/>
        <v>0</v>
      </c>
      <c r="P38" s="17">
        <f t="shared" si="20"/>
        <v>0</v>
      </c>
      <c r="Q38" s="17">
        <f t="shared" si="20"/>
        <v>-872843677.20000005</v>
      </c>
      <c r="R38" s="17">
        <f t="shared" si="20"/>
        <v>0</v>
      </c>
      <c r="S38" s="17">
        <f t="shared" si="20"/>
        <v>0</v>
      </c>
      <c r="T38" s="17">
        <f t="shared" si="20"/>
        <v>0</v>
      </c>
      <c r="U38" s="29">
        <f t="shared" si="6"/>
        <v>0</v>
      </c>
      <c r="V38" s="29">
        <f t="shared" si="7"/>
        <v>-872843677.20000005</v>
      </c>
      <c r="W38" s="17">
        <f t="shared" si="20"/>
        <v>0</v>
      </c>
      <c r="X38" s="22">
        <f t="shared" si="20"/>
        <v>0</v>
      </c>
      <c r="Y38" s="17">
        <f t="shared" si="20"/>
        <v>0</v>
      </c>
      <c r="Z38" s="17">
        <f t="shared" si="20"/>
        <v>-4366373708.4200001</v>
      </c>
      <c r="AA38" s="2">
        <f t="shared" si="8"/>
        <v>19.835779850720147</v>
      </c>
      <c r="AB38" s="29">
        <f t="shared" si="3"/>
        <v>99.227879961311857</v>
      </c>
    </row>
    <row r="39" spans="1:28" s="12" customFormat="1" ht="17.45" customHeight="1" x14ac:dyDescent="0.2">
      <c r="A39" s="1" t="s">
        <v>26</v>
      </c>
      <c r="B39" s="32" t="s">
        <v>3</v>
      </c>
      <c r="C39" s="28" t="s">
        <v>27</v>
      </c>
      <c r="D39" s="29">
        <f t="shared" ref="D39:Z39" si="21">D40</f>
        <v>-2896642833.5300002</v>
      </c>
      <c r="E39" s="29">
        <f t="shared" si="21"/>
        <v>-2896642833.5300002</v>
      </c>
      <c r="F39" s="29">
        <f t="shared" si="21"/>
        <v>-2896642833.5300002</v>
      </c>
      <c r="G39" s="29">
        <f t="shared" si="21"/>
        <v>-2896642833.5300002</v>
      </c>
      <c r="H39" s="17">
        <f t="shared" si="21"/>
        <v>-4400349690.1499996</v>
      </c>
      <c r="I39" s="17">
        <f t="shared" si="21"/>
        <v>0</v>
      </c>
      <c r="J39" s="17">
        <f t="shared" si="21"/>
        <v>0</v>
      </c>
      <c r="K39" s="17">
        <f t="shared" si="21"/>
        <v>0</v>
      </c>
      <c r="L39" s="17">
        <f t="shared" si="21"/>
        <v>-872843677.20000005</v>
      </c>
      <c r="M39" s="17">
        <f t="shared" si="21"/>
        <v>0</v>
      </c>
      <c r="N39" s="17">
        <f t="shared" si="21"/>
        <v>0</v>
      </c>
      <c r="O39" s="17">
        <f t="shared" si="21"/>
        <v>0</v>
      </c>
      <c r="P39" s="17">
        <f t="shared" si="21"/>
        <v>0</v>
      </c>
      <c r="Q39" s="17">
        <f t="shared" si="21"/>
        <v>-872843677.20000005</v>
      </c>
      <c r="R39" s="17">
        <f t="shared" si="21"/>
        <v>0</v>
      </c>
      <c r="S39" s="17">
        <f t="shared" si="21"/>
        <v>0</v>
      </c>
      <c r="T39" s="17">
        <f t="shared" si="21"/>
        <v>0</v>
      </c>
      <c r="U39" s="29">
        <f t="shared" si="6"/>
        <v>0</v>
      </c>
      <c r="V39" s="29">
        <f t="shared" si="7"/>
        <v>-872843677.20000005</v>
      </c>
      <c r="W39" s="17">
        <f t="shared" si="21"/>
        <v>0</v>
      </c>
      <c r="X39" s="22">
        <f t="shared" si="21"/>
        <v>0</v>
      </c>
      <c r="Y39" s="17">
        <f t="shared" si="21"/>
        <v>0</v>
      </c>
      <c r="Z39" s="17">
        <f t="shared" si="21"/>
        <v>-4366373708.4200001</v>
      </c>
      <c r="AA39" s="2">
        <f t="shared" si="8"/>
        <v>19.835779850720147</v>
      </c>
      <c r="AB39" s="29">
        <f t="shared" si="3"/>
        <v>99.227879961311857</v>
      </c>
    </row>
    <row r="40" spans="1:28" s="12" customFormat="1" ht="33" customHeight="1" x14ac:dyDescent="0.2">
      <c r="A40" s="1" t="s">
        <v>28</v>
      </c>
      <c r="B40" s="32" t="s">
        <v>3</v>
      </c>
      <c r="C40" s="28" t="s">
        <v>29</v>
      </c>
      <c r="D40" s="29">
        <v>-2896642833.5300002</v>
      </c>
      <c r="E40" s="29">
        <v>-2896642833.5300002</v>
      </c>
      <c r="F40" s="29">
        <v>-2896642833.5300002</v>
      </c>
      <c r="G40" s="29">
        <v>-2896642833.5300002</v>
      </c>
      <c r="H40" s="17">
        <v>-4400349690.1499996</v>
      </c>
      <c r="I40" s="17"/>
      <c r="J40" s="17"/>
      <c r="K40" s="17"/>
      <c r="L40" s="17">
        <v>-872843677.20000005</v>
      </c>
      <c r="M40" s="17"/>
      <c r="N40" s="17"/>
      <c r="O40" s="17"/>
      <c r="P40" s="17"/>
      <c r="Q40" s="17">
        <f t="shared" si="14"/>
        <v>-872843677.20000005</v>
      </c>
      <c r="R40" s="17"/>
      <c r="S40" s="17"/>
      <c r="T40" s="17"/>
      <c r="U40" s="29">
        <f t="shared" si="6"/>
        <v>0</v>
      </c>
      <c r="V40" s="29">
        <f t="shared" si="7"/>
        <v>-872843677.20000005</v>
      </c>
      <c r="W40" s="17"/>
      <c r="X40" s="22"/>
      <c r="Y40" s="17"/>
      <c r="Z40" s="17">
        <v>-4366373708.4200001</v>
      </c>
      <c r="AA40" s="2">
        <f t="shared" si="8"/>
        <v>19.835779850720147</v>
      </c>
      <c r="AB40" s="29">
        <f t="shared" si="3"/>
        <v>99.227879961311857</v>
      </c>
    </row>
    <row r="41" spans="1:28" s="12" customFormat="1" ht="19.899999999999999" customHeight="1" x14ac:dyDescent="0.2">
      <c r="A41" s="1" t="s">
        <v>30</v>
      </c>
      <c r="B41" s="3" t="s">
        <v>3</v>
      </c>
      <c r="C41" s="28" t="s">
        <v>31</v>
      </c>
      <c r="D41" s="29">
        <f t="shared" ref="D41:T43" si="22">D42</f>
        <v>2896642833.5300002</v>
      </c>
      <c r="E41" s="29">
        <f t="shared" si="22"/>
        <v>2896642833.5300002</v>
      </c>
      <c r="F41" s="29">
        <f t="shared" si="22"/>
        <v>2896642833.5300002</v>
      </c>
      <c r="G41" s="29">
        <f t="shared" si="22"/>
        <v>2896642833.5300002</v>
      </c>
      <c r="H41" s="17">
        <f t="shared" si="22"/>
        <v>4407558690.5799999</v>
      </c>
      <c r="I41" s="17">
        <f t="shared" si="22"/>
        <v>0</v>
      </c>
      <c r="J41" s="17">
        <f t="shared" si="22"/>
        <v>0</v>
      </c>
      <c r="K41" s="17">
        <f t="shared" si="22"/>
        <v>0</v>
      </c>
      <c r="L41" s="17">
        <f t="shared" si="22"/>
        <v>853945144.75999999</v>
      </c>
      <c r="M41" s="17">
        <f t="shared" si="22"/>
        <v>0</v>
      </c>
      <c r="N41" s="17">
        <f t="shared" si="22"/>
        <v>0</v>
      </c>
      <c r="O41" s="17">
        <f t="shared" si="22"/>
        <v>0</v>
      </c>
      <c r="P41" s="17">
        <f t="shared" si="22"/>
        <v>0</v>
      </c>
      <c r="Q41" s="17">
        <f t="shared" si="22"/>
        <v>853945144.75999999</v>
      </c>
      <c r="R41" s="17">
        <f t="shared" si="22"/>
        <v>0</v>
      </c>
      <c r="S41" s="17">
        <f t="shared" si="22"/>
        <v>0</v>
      </c>
      <c r="T41" s="17">
        <f t="shared" si="22"/>
        <v>0</v>
      </c>
      <c r="U41" s="29">
        <f t="shared" si="6"/>
        <v>0</v>
      </c>
      <c r="V41" s="29">
        <f t="shared" si="7"/>
        <v>853945144.75999999</v>
      </c>
      <c r="W41" s="17">
        <f t="shared" ref="W41:Z43" si="23">W42</f>
        <v>0</v>
      </c>
      <c r="X41" s="22">
        <f t="shared" si="23"/>
        <v>0</v>
      </c>
      <c r="Y41" s="17">
        <f t="shared" si="23"/>
        <v>0</v>
      </c>
      <c r="Z41" s="17">
        <f t="shared" si="23"/>
        <v>4342886801.6999998</v>
      </c>
      <c r="AA41" s="2">
        <f t="shared" si="8"/>
        <v>19.374560946518617</v>
      </c>
      <c r="AB41" s="29">
        <f t="shared" si="3"/>
        <v>98.532704986589977</v>
      </c>
    </row>
    <row r="42" spans="1:28" s="12" customFormat="1" ht="18.600000000000001" customHeight="1" x14ac:dyDescent="0.2">
      <c r="A42" s="1" t="s">
        <v>32</v>
      </c>
      <c r="B42" s="3" t="s">
        <v>3</v>
      </c>
      <c r="C42" s="28" t="s">
        <v>33</v>
      </c>
      <c r="D42" s="29">
        <f t="shared" si="22"/>
        <v>2896642833.5300002</v>
      </c>
      <c r="E42" s="29">
        <f t="shared" si="22"/>
        <v>2896642833.5300002</v>
      </c>
      <c r="F42" s="29">
        <f t="shared" si="22"/>
        <v>2896642833.5300002</v>
      </c>
      <c r="G42" s="29">
        <f t="shared" si="22"/>
        <v>2896642833.5300002</v>
      </c>
      <c r="H42" s="17">
        <f t="shared" si="22"/>
        <v>4407558690.5799999</v>
      </c>
      <c r="I42" s="17">
        <f t="shared" si="22"/>
        <v>0</v>
      </c>
      <c r="J42" s="17">
        <f t="shared" si="22"/>
        <v>0</v>
      </c>
      <c r="K42" s="17">
        <f t="shared" si="22"/>
        <v>0</v>
      </c>
      <c r="L42" s="17">
        <f t="shared" si="22"/>
        <v>853945144.75999999</v>
      </c>
      <c r="M42" s="17">
        <f t="shared" si="22"/>
        <v>0</v>
      </c>
      <c r="N42" s="17">
        <f t="shared" si="22"/>
        <v>0</v>
      </c>
      <c r="O42" s="17">
        <f t="shared" si="22"/>
        <v>0</v>
      </c>
      <c r="P42" s="17">
        <f t="shared" si="22"/>
        <v>0</v>
      </c>
      <c r="Q42" s="17">
        <f t="shared" si="22"/>
        <v>853945144.75999999</v>
      </c>
      <c r="R42" s="17">
        <f t="shared" si="22"/>
        <v>0</v>
      </c>
      <c r="S42" s="17">
        <f t="shared" si="22"/>
        <v>0</v>
      </c>
      <c r="T42" s="17">
        <f t="shared" si="22"/>
        <v>0</v>
      </c>
      <c r="U42" s="29">
        <f t="shared" si="6"/>
        <v>0</v>
      </c>
      <c r="V42" s="29">
        <f t="shared" si="7"/>
        <v>853945144.75999999</v>
      </c>
      <c r="W42" s="17">
        <f t="shared" si="23"/>
        <v>0</v>
      </c>
      <c r="X42" s="22">
        <f t="shared" si="23"/>
        <v>0</v>
      </c>
      <c r="Y42" s="17">
        <f t="shared" si="23"/>
        <v>0</v>
      </c>
      <c r="Z42" s="17">
        <f t="shared" si="23"/>
        <v>4342886801.6999998</v>
      </c>
      <c r="AA42" s="2">
        <f t="shared" si="8"/>
        <v>19.374560946518617</v>
      </c>
      <c r="AB42" s="29">
        <f t="shared" si="3"/>
        <v>98.532704986589977</v>
      </c>
    </row>
    <row r="43" spans="1:28" s="12" customFormat="1" ht="19.899999999999999" customHeight="1" x14ac:dyDescent="0.2">
      <c r="A43" s="1" t="s">
        <v>34</v>
      </c>
      <c r="B43" s="3" t="s">
        <v>3</v>
      </c>
      <c r="C43" s="28" t="s">
        <v>35</v>
      </c>
      <c r="D43" s="29">
        <f t="shared" si="22"/>
        <v>2896642833.5300002</v>
      </c>
      <c r="E43" s="29">
        <f t="shared" si="22"/>
        <v>2896642833.5300002</v>
      </c>
      <c r="F43" s="29">
        <f t="shared" si="22"/>
        <v>2896642833.5300002</v>
      </c>
      <c r="G43" s="29">
        <f t="shared" si="22"/>
        <v>2896642833.5300002</v>
      </c>
      <c r="H43" s="17">
        <f t="shared" si="22"/>
        <v>4407558690.5799999</v>
      </c>
      <c r="I43" s="17">
        <f t="shared" si="22"/>
        <v>0</v>
      </c>
      <c r="J43" s="17">
        <f t="shared" si="22"/>
        <v>0</v>
      </c>
      <c r="K43" s="17">
        <f t="shared" si="22"/>
        <v>0</v>
      </c>
      <c r="L43" s="17">
        <f t="shared" si="22"/>
        <v>853945144.75999999</v>
      </c>
      <c r="M43" s="17">
        <f t="shared" si="22"/>
        <v>0</v>
      </c>
      <c r="N43" s="17">
        <f t="shared" si="22"/>
        <v>0</v>
      </c>
      <c r="O43" s="17">
        <f t="shared" si="22"/>
        <v>0</v>
      </c>
      <c r="P43" s="17">
        <f t="shared" si="22"/>
        <v>0</v>
      </c>
      <c r="Q43" s="17">
        <f t="shared" si="22"/>
        <v>853945144.75999999</v>
      </c>
      <c r="R43" s="17">
        <f t="shared" si="22"/>
        <v>0</v>
      </c>
      <c r="S43" s="17">
        <f t="shared" si="22"/>
        <v>0</v>
      </c>
      <c r="T43" s="17">
        <f t="shared" si="22"/>
        <v>0</v>
      </c>
      <c r="U43" s="29">
        <f t="shared" si="6"/>
        <v>0</v>
      </c>
      <c r="V43" s="29">
        <f t="shared" si="7"/>
        <v>853945144.75999999</v>
      </c>
      <c r="W43" s="17">
        <f t="shared" si="23"/>
        <v>0</v>
      </c>
      <c r="X43" s="22">
        <f t="shared" si="23"/>
        <v>0</v>
      </c>
      <c r="Y43" s="17">
        <f t="shared" si="23"/>
        <v>0</v>
      </c>
      <c r="Z43" s="17">
        <f t="shared" si="23"/>
        <v>4342886801.6999998</v>
      </c>
      <c r="AA43" s="2">
        <f t="shared" si="8"/>
        <v>19.374560946518617</v>
      </c>
      <c r="AB43" s="29">
        <f t="shared" si="3"/>
        <v>98.532704986589977</v>
      </c>
    </row>
    <row r="44" spans="1:28" s="12" customFormat="1" ht="35.450000000000003" customHeight="1" x14ac:dyDescent="0.2">
      <c r="A44" s="1" t="s">
        <v>36</v>
      </c>
      <c r="B44" s="3" t="s">
        <v>3</v>
      </c>
      <c r="C44" s="28" t="s">
        <v>37</v>
      </c>
      <c r="D44" s="29">
        <v>2896642833.5300002</v>
      </c>
      <c r="E44" s="29">
        <v>2896642833.5300002</v>
      </c>
      <c r="F44" s="29">
        <v>2896642833.5300002</v>
      </c>
      <c r="G44" s="29">
        <v>2896642833.5300002</v>
      </c>
      <c r="H44" s="17">
        <v>4407558690.5799999</v>
      </c>
      <c r="I44" s="17"/>
      <c r="J44" s="17"/>
      <c r="K44" s="17"/>
      <c r="L44" s="17">
        <v>853945144.75999999</v>
      </c>
      <c r="M44" s="17"/>
      <c r="N44" s="17"/>
      <c r="O44" s="17"/>
      <c r="P44" s="17"/>
      <c r="Q44" s="17">
        <f t="shared" si="14"/>
        <v>853945144.75999999</v>
      </c>
      <c r="R44" s="17"/>
      <c r="S44" s="17"/>
      <c r="T44" s="17"/>
      <c r="U44" s="29">
        <f t="shared" si="6"/>
        <v>0</v>
      </c>
      <c r="V44" s="29">
        <f t="shared" si="7"/>
        <v>853945144.75999999</v>
      </c>
      <c r="W44" s="17"/>
      <c r="X44" s="22"/>
      <c r="Y44" s="17"/>
      <c r="Z44" s="17">
        <v>4342886801.6999998</v>
      </c>
      <c r="AA44" s="2">
        <f t="shared" si="8"/>
        <v>19.374560946518617</v>
      </c>
      <c r="AB44" s="29">
        <f t="shared" si="3"/>
        <v>98.532704986589977</v>
      </c>
    </row>
    <row r="45" spans="1:28" s="12" customFormat="1" ht="35.450000000000003" customHeight="1" x14ac:dyDescent="0.3">
      <c r="A45" s="30" t="s">
        <v>92</v>
      </c>
      <c r="B45" s="18"/>
      <c r="C45" s="18"/>
      <c r="D45" s="18"/>
      <c r="E45" s="18" t="s">
        <v>72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 t="s">
        <v>72</v>
      </c>
      <c r="W45" s="18"/>
      <c r="X45" s="31"/>
      <c r="Y45" s="18"/>
      <c r="Z45" s="61" t="s">
        <v>72</v>
      </c>
      <c r="AA45" s="61"/>
      <c r="AB45" s="61"/>
    </row>
    <row r="47" spans="1:28" s="18" customFormat="1" ht="26.45" customHeight="1" x14ac:dyDescent="0.3">
      <c r="A47" s="30"/>
      <c r="X47" s="31"/>
      <c r="Z47" s="61"/>
      <c r="AA47" s="61"/>
      <c r="AB47" s="61"/>
    </row>
    <row r="49" spans="1:2" ht="18.75" x14ac:dyDescent="0.25">
      <c r="A49" s="67"/>
      <c r="B49" s="67"/>
    </row>
  </sheetData>
  <mergeCells count="39">
    <mergeCell ref="Z5:AB5"/>
    <mergeCell ref="A49:B49"/>
    <mergeCell ref="Z1:AA1"/>
    <mergeCell ref="Z2:AA2"/>
    <mergeCell ref="Z47:AB47"/>
    <mergeCell ref="AB9:AB10"/>
    <mergeCell ref="A7:AB7"/>
    <mergeCell ref="A9:A10"/>
    <mergeCell ref="B9:C9"/>
    <mergeCell ref="D9:D10"/>
    <mergeCell ref="E9:E10"/>
    <mergeCell ref="F9:F10"/>
    <mergeCell ref="G9:G10"/>
    <mergeCell ref="H9:H10"/>
    <mergeCell ref="I9:I10"/>
    <mergeCell ref="M9:M10"/>
    <mergeCell ref="N9:N10"/>
    <mergeCell ref="O9:O10"/>
    <mergeCell ref="P9:P10"/>
    <mergeCell ref="Y9:Y10"/>
    <mergeCell ref="J9:J10"/>
    <mergeCell ref="K9:K10"/>
    <mergeCell ref="L9:L10"/>
    <mergeCell ref="Z9:Z10"/>
    <mergeCell ref="AA9:AA10"/>
    <mergeCell ref="Q9:Q10"/>
    <mergeCell ref="R9:R10"/>
    <mergeCell ref="S9:S10"/>
    <mergeCell ref="W9:W10"/>
    <mergeCell ref="X9:X10"/>
    <mergeCell ref="T9:T10"/>
    <mergeCell ref="U9:U10"/>
    <mergeCell ref="V9:V10"/>
    <mergeCell ref="Z45:AB45"/>
    <mergeCell ref="B14:B15"/>
    <mergeCell ref="C14:C15"/>
    <mergeCell ref="H14:H15"/>
    <mergeCell ref="Z14:Z15"/>
    <mergeCell ref="AB14:AB15"/>
  </mergeCells>
  <pageMargins left="1.1811023622047245" right="0.39370078740157483" top="0.59055118110236227" bottom="0.78740157480314965" header="0.31496062992125984" footer="0.31496062992125984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9"/>
  <sheetViews>
    <sheetView tabSelected="1" view="pageBreakPreview" zoomScale="110" zoomScaleNormal="75" zoomScaleSheetLayoutView="110" workbookViewId="0">
      <selection activeCell="A47" sqref="A47"/>
    </sheetView>
  </sheetViews>
  <sheetFormatPr defaultColWidth="9.140625" defaultRowHeight="15" x14ac:dyDescent="0.25"/>
  <cols>
    <col min="1" max="1" width="55.7109375" style="40" customWidth="1"/>
    <col min="2" max="2" width="9.140625" style="5"/>
    <col min="3" max="3" width="22.42578125" style="5" customWidth="1"/>
    <col min="4" max="7" width="15.28515625" style="5" hidden="1" customWidth="1"/>
    <col min="8" max="8" width="15.7109375" style="5" customWidth="1"/>
    <col min="9" max="9" width="15.28515625" style="5" hidden="1" customWidth="1"/>
    <col min="10" max="16" width="16.85546875" style="5" hidden="1" customWidth="1"/>
    <col min="17" max="17" width="17.140625" style="5" hidden="1" customWidth="1"/>
    <col min="18" max="23" width="16.85546875" style="5" hidden="1" customWidth="1"/>
    <col min="24" max="24" width="16.85546875" style="19" hidden="1" customWidth="1"/>
    <col min="25" max="25" width="16.85546875" style="5" hidden="1" customWidth="1"/>
    <col min="26" max="26" width="15.85546875" style="5" customWidth="1"/>
    <col min="27" max="27" width="14.7109375" style="5" hidden="1" customWidth="1"/>
    <col min="28" max="28" width="13.5703125" style="5" customWidth="1"/>
    <col min="29" max="29" width="0.42578125" style="5" hidden="1" customWidth="1"/>
    <col min="30" max="44" width="9.140625" style="5" hidden="1" customWidth="1"/>
    <col min="45" max="16384" width="9.140625" style="5"/>
  </cols>
  <sheetData>
    <row r="1" spans="1:28" x14ac:dyDescent="0.25">
      <c r="V1" s="5" t="s">
        <v>67</v>
      </c>
      <c r="Z1" s="72" t="s">
        <v>82</v>
      </c>
      <c r="AA1" s="72"/>
      <c r="AB1" s="59"/>
    </row>
    <row r="2" spans="1:28" x14ac:dyDescent="0.25">
      <c r="V2" s="5" t="s">
        <v>68</v>
      </c>
      <c r="Z2" s="72" t="s">
        <v>68</v>
      </c>
      <c r="AA2" s="72"/>
      <c r="AB2" s="59"/>
    </row>
    <row r="3" spans="1:28" x14ac:dyDescent="0.25">
      <c r="V3" s="5" t="s">
        <v>69</v>
      </c>
      <c r="Z3" s="59" t="s">
        <v>98</v>
      </c>
      <c r="AA3" s="59"/>
      <c r="AB3" s="59"/>
    </row>
    <row r="4" spans="1:28" x14ac:dyDescent="0.25">
      <c r="V4" s="5" t="s">
        <v>70</v>
      </c>
      <c r="Z4" s="60" t="s">
        <v>70</v>
      </c>
      <c r="AA4" s="60"/>
      <c r="AB4" s="60"/>
    </row>
    <row r="5" spans="1:28" ht="16.899999999999999" customHeight="1" x14ac:dyDescent="0.25">
      <c r="V5" s="5" t="s">
        <v>71</v>
      </c>
      <c r="Z5" s="73" t="s">
        <v>101</v>
      </c>
      <c r="AA5" s="73"/>
      <c r="AB5" s="73"/>
    </row>
    <row r="7" spans="1:28" s="6" customFormat="1" ht="42" customHeight="1" x14ac:dyDescent="0.25">
      <c r="A7" s="69" t="s">
        <v>97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</row>
    <row r="8" spans="1:28" s="10" customFormat="1" ht="12.75" x14ac:dyDescent="0.2">
      <c r="A8" s="41"/>
      <c r="B8" s="7"/>
      <c r="C8" s="7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20"/>
      <c r="Y8" s="8"/>
      <c r="Z8" s="8"/>
      <c r="AA8" s="9" t="s">
        <v>66</v>
      </c>
      <c r="AB8" s="9" t="s">
        <v>66</v>
      </c>
    </row>
    <row r="9" spans="1:28" s="23" customFormat="1" ht="36" customHeight="1" x14ac:dyDescent="0.2">
      <c r="A9" s="70" t="s">
        <v>0</v>
      </c>
      <c r="B9" s="71" t="s">
        <v>1</v>
      </c>
      <c r="C9" s="71"/>
      <c r="D9" s="65" t="s">
        <v>55</v>
      </c>
      <c r="E9" s="65" t="s">
        <v>56</v>
      </c>
      <c r="F9" s="65" t="s">
        <v>57</v>
      </c>
      <c r="G9" s="65" t="s">
        <v>59</v>
      </c>
      <c r="H9" s="65" t="s">
        <v>63</v>
      </c>
      <c r="I9" s="65" t="s">
        <v>58</v>
      </c>
      <c r="J9" s="65" t="s">
        <v>39</v>
      </c>
      <c r="K9" s="65" t="s">
        <v>40</v>
      </c>
      <c r="L9" s="65" t="s">
        <v>53</v>
      </c>
      <c r="M9" s="65" t="s">
        <v>41</v>
      </c>
      <c r="N9" s="65" t="s">
        <v>42</v>
      </c>
      <c r="O9" s="65" t="s">
        <v>43</v>
      </c>
      <c r="P9" s="65" t="s">
        <v>54</v>
      </c>
      <c r="Q9" s="65" t="s">
        <v>44</v>
      </c>
      <c r="R9" s="65" t="s">
        <v>60</v>
      </c>
      <c r="S9" s="65" t="s">
        <v>61</v>
      </c>
      <c r="T9" s="65" t="s">
        <v>62</v>
      </c>
      <c r="U9" s="65" t="s">
        <v>76</v>
      </c>
      <c r="V9" s="65" t="s">
        <v>77</v>
      </c>
      <c r="W9" s="65" t="s">
        <v>73</v>
      </c>
      <c r="X9" s="65" t="s">
        <v>74</v>
      </c>
      <c r="Y9" s="65" t="s">
        <v>75</v>
      </c>
      <c r="Z9" s="65" t="s">
        <v>65</v>
      </c>
      <c r="AA9" s="65" t="s">
        <v>64</v>
      </c>
      <c r="AB9" s="65" t="s">
        <v>64</v>
      </c>
    </row>
    <row r="10" spans="1:28" s="23" customFormat="1" ht="44.45" customHeight="1" x14ac:dyDescent="0.2">
      <c r="A10" s="70"/>
      <c r="B10" s="24" t="s">
        <v>2</v>
      </c>
      <c r="C10" s="24" t="s">
        <v>91</v>
      </c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</row>
    <row r="11" spans="1:28" s="23" customFormat="1" ht="12.6" customHeight="1" x14ac:dyDescent="0.2">
      <c r="A11" s="53">
        <v>1</v>
      </c>
      <c r="B11" s="24">
        <v>2</v>
      </c>
      <c r="C11" s="24">
        <v>3</v>
      </c>
      <c r="D11" s="52"/>
      <c r="E11" s="52"/>
      <c r="F11" s="52"/>
      <c r="G11" s="52"/>
      <c r="H11" s="52">
        <v>4</v>
      </c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>
        <v>5</v>
      </c>
      <c r="AA11" s="52"/>
      <c r="AB11" s="52">
        <v>6</v>
      </c>
    </row>
    <row r="12" spans="1:28" s="12" customFormat="1" ht="29.45" customHeight="1" x14ac:dyDescent="0.2">
      <c r="A12" s="1" t="s">
        <v>5</v>
      </c>
      <c r="B12" s="3" t="s">
        <v>3</v>
      </c>
      <c r="C12" s="55" t="s">
        <v>6</v>
      </c>
      <c r="D12" s="56">
        <f t="shared" ref="D12:G12" si="0">+D15+D36+D24+D28</f>
        <v>12108492</v>
      </c>
      <c r="E12" s="56">
        <f t="shared" si="0"/>
        <v>12108492</v>
      </c>
      <c r="F12" s="56">
        <f t="shared" si="0"/>
        <v>12108492</v>
      </c>
      <c r="G12" s="56">
        <f t="shared" si="0"/>
        <v>12108492</v>
      </c>
      <c r="H12" s="56">
        <f>+H14+H36+H24+H22</f>
        <v>35663194.459999979</v>
      </c>
      <c r="I12" s="56">
        <f t="shared" ref="I12:Y12" si="1">I14+I36+I24</f>
        <v>0</v>
      </c>
      <c r="J12" s="56">
        <f t="shared" si="1"/>
        <v>0</v>
      </c>
      <c r="K12" s="56">
        <f t="shared" si="1"/>
        <v>0</v>
      </c>
      <c r="L12" s="56">
        <f t="shared" si="1"/>
        <v>-18898532.440000057</v>
      </c>
      <c r="M12" s="56">
        <f t="shared" si="1"/>
        <v>0</v>
      </c>
      <c r="N12" s="56">
        <f t="shared" si="1"/>
        <v>0</v>
      </c>
      <c r="O12" s="56">
        <f t="shared" si="1"/>
        <v>0</v>
      </c>
      <c r="P12" s="56">
        <f t="shared" si="1"/>
        <v>0</v>
      </c>
      <c r="Q12" s="56">
        <f t="shared" si="1"/>
        <v>-18898532.440000057</v>
      </c>
      <c r="R12" s="56">
        <f t="shared" si="1"/>
        <v>0</v>
      </c>
      <c r="S12" s="56">
        <f t="shared" si="1"/>
        <v>0</v>
      </c>
      <c r="T12" s="56">
        <f t="shared" si="1"/>
        <v>0</v>
      </c>
      <c r="U12" s="56">
        <f t="shared" si="1"/>
        <v>0</v>
      </c>
      <c r="V12" s="56">
        <f t="shared" si="1"/>
        <v>-18898532.440000057</v>
      </c>
      <c r="W12" s="56">
        <f t="shared" si="1"/>
        <v>0</v>
      </c>
      <c r="X12" s="56">
        <f t="shared" si="1"/>
        <v>0</v>
      </c>
      <c r="Y12" s="56">
        <f t="shared" si="1"/>
        <v>0</v>
      </c>
      <c r="Z12" s="56">
        <f>Z13+Z36</f>
        <v>-26019211.830000013</v>
      </c>
      <c r="AA12" s="56">
        <f>+AA15+AA36+AA24+AA28+AA18+AA32</f>
        <v>-262.15191167633287</v>
      </c>
      <c r="AB12" s="21">
        <f>Z12/H12*100</f>
        <v>-72.958163798768211</v>
      </c>
    </row>
    <row r="13" spans="1:28" s="12" customFormat="1" ht="28.9" customHeight="1" x14ac:dyDescent="0.2">
      <c r="A13" s="1" t="s">
        <v>89</v>
      </c>
      <c r="B13" s="3" t="s">
        <v>3</v>
      </c>
      <c r="C13" s="55" t="s">
        <v>6</v>
      </c>
      <c r="D13" s="56"/>
      <c r="E13" s="56"/>
      <c r="F13" s="56"/>
      <c r="G13" s="56"/>
      <c r="H13" s="56">
        <f>+H16+H18+H24+H32+H22</f>
        <v>28454194.030000001</v>
      </c>
      <c r="I13" s="56">
        <f t="shared" ref="I13:Z13" si="2">+I16+I18+I24+I32+I22</f>
        <v>0</v>
      </c>
      <c r="J13" s="56">
        <f t="shared" si="2"/>
        <v>0</v>
      </c>
      <c r="K13" s="56">
        <f t="shared" si="2"/>
        <v>0</v>
      </c>
      <c r="L13" s="56">
        <f t="shared" si="2"/>
        <v>0</v>
      </c>
      <c r="M13" s="56">
        <f t="shared" si="2"/>
        <v>0</v>
      </c>
      <c r="N13" s="56">
        <f t="shared" si="2"/>
        <v>0</v>
      </c>
      <c r="O13" s="56">
        <f t="shared" si="2"/>
        <v>0</v>
      </c>
      <c r="P13" s="56">
        <f t="shared" si="2"/>
        <v>0</v>
      </c>
      <c r="Q13" s="56">
        <f t="shared" si="2"/>
        <v>0</v>
      </c>
      <c r="R13" s="56">
        <f t="shared" si="2"/>
        <v>0</v>
      </c>
      <c r="S13" s="56">
        <f t="shared" si="2"/>
        <v>0</v>
      </c>
      <c r="T13" s="56">
        <f t="shared" si="2"/>
        <v>0</v>
      </c>
      <c r="U13" s="56">
        <f t="shared" si="2"/>
        <v>0</v>
      </c>
      <c r="V13" s="56">
        <f t="shared" si="2"/>
        <v>0</v>
      </c>
      <c r="W13" s="56">
        <f t="shared" si="2"/>
        <v>0</v>
      </c>
      <c r="X13" s="56">
        <f t="shared" si="2"/>
        <v>0</v>
      </c>
      <c r="Y13" s="56">
        <f t="shared" si="2"/>
        <v>0</v>
      </c>
      <c r="Z13" s="56">
        <f t="shared" si="2"/>
        <v>-2532305.1100000143</v>
      </c>
      <c r="AA13" s="56"/>
      <c r="AB13" s="56">
        <f t="shared" ref="AB13:AB44" si="3">Z13/H13*100</f>
        <v>-8.899584740759618</v>
      </c>
    </row>
    <row r="14" spans="1:28" s="12" customFormat="1" ht="15" customHeight="1" x14ac:dyDescent="0.2">
      <c r="A14" s="1" t="s">
        <v>90</v>
      </c>
      <c r="B14" s="62" t="s">
        <v>3</v>
      </c>
      <c r="C14" s="63" t="s">
        <v>8</v>
      </c>
      <c r="D14" s="56"/>
      <c r="E14" s="56"/>
      <c r="F14" s="56"/>
      <c r="G14" s="56"/>
      <c r="H14" s="64">
        <f>+H16+H18</f>
        <v>-129013500.86</v>
      </c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64">
        <f>+Z16+Z18</f>
        <v>-160000000</v>
      </c>
      <c r="AA14" s="56"/>
      <c r="AB14" s="64">
        <f>Z14/H14*100</f>
        <v>124.01802829428313</v>
      </c>
    </row>
    <row r="15" spans="1:28" s="10" customFormat="1" ht="21.6" customHeight="1" x14ac:dyDescent="0.2">
      <c r="A15" s="1" t="s">
        <v>7</v>
      </c>
      <c r="B15" s="62"/>
      <c r="C15" s="63"/>
      <c r="D15" s="56">
        <f t="shared" ref="D15:S16" si="4">+D16</f>
        <v>55833593.710000001</v>
      </c>
      <c r="E15" s="56">
        <f t="shared" si="4"/>
        <v>55833593.710000001</v>
      </c>
      <c r="F15" s="56">
        <f t="shared" si="4"/>
        <v>55833593.710000001</v>
      </c>
      <c r="G15" s="56">
        <f t="shared" si="4"/>
        <v>55833593.710000001</v>
      </c>
      <c r="H15" s="64"/>
      <c r="I15" s="56">
        <f t="shared" si="4"/>
        <v>0</v>
      </c>
      <c r="J15" s="56">
        <f t="shared" si="4"/>
        <v>0</v>
      </c>
      <c r="K15" s="56">
        <f t="shared" si="4"/>
        <v>0</v>
      </c>
      <c r="L15" s="56">
        <f t="shared" si="4"/>
        <v>0</v>
      </c>
      <c r="M15" s="56">
        <f t="shared" si="4"/>
        <v>0</v>
      </c>
      <c r="N15" s="56">
        <f t="shared" si="4"/>
        <v>0</v>
      </c>
      <c r="O15" s="56">
        <f t="shared" si="4"/>
        <v>0</v>
      </c>
      <c r="P15" s="56">
        <f t="shared" si="4"/>
        <v>0</v>
      </c>
      <c r="Q15" s="56">
        <f t="shared" si="4"/>
        <v>0</v>
      </c>
      <c r="R15" s="56">
        <f t="shared" si="4"/>
        <v>0</v>
      </c>
      <c r="S15" s="56">
        <f t="shared" si="4"/>
        <v>0</v>
      </c>
      <c r="T15" s="56">
        <f t="shared" ref="T15:Y16" si="5">+T16</f>
        <v>0</v>
      </c>
      <c r="U15" s="56">
        <f t="shared" ref="U15:U44" si="6">R15+S15+T15</f>
        <v>0</v>
      </c>
      <c r="V15" s="56">
        <f t="shared" ref="V15:V44" si="7">L15+P15+U15</f>
        <v>0</v>
      </c>
      <c r="W15" s="56">
        <f t="shared" si="5"/>
        <v>0</v>
      </c>
      <c r="X15" s="21">
        <f t="shared" si="5"/>
        <v>0</v>
      </c>
      <c r="Y15" s="56">
        <f t="shared" si="5"/>
        <v>0</v>
      </c>
      <c r="Z15" s="64"/>
      <c r="AA15" s="2">
        <f>V15/H14*100</f>
        <v>0</v>
      </c>
      <c r="AB15" s="64"/>
    </row>
    <row r="16" spans="1:28" s="12" customFormat="1" ht="28.15" customHeight="1" x14ac:dyDescent="0.2">
      <c r="A16" s="1" t="s">
        <v>9</v>
      </c>
      <c r="B16" s="54" t="s">
        <v>3</v>
      </c>
      <c r="C16" s="55" t="s">
        <v>10</v>
      </c>
      <c r="D16" s="56">
        <f t="shared" si="4"/>
        <v>55833593.710000001</v>
      </c>
      <c r="E16" s="56">
        <f t="shared" si="4"/>
        <v>55833593.710000001</v>
      </c>
      <c r="F16" s="56">
        <f t="shared" si="4"/>
        <v>55833593.710000001</v>
      </c>
      <c r="G16" s="56">
        <f t="shared" si="4"/>
        <v>55833593.710000001</v>
      </c>
      <c r="H16" s="56">
        <f>+H17</f>
        <v>30986499.140000001</v>
      </c>
      <c r="I16" s="56">
        <f t="shared" si="4"/>
        <v>0</v>
      </c>
      <c r="J16" s="56">
        <f t="shared" si="4"/>
        <v>0</v>
      </c>
      <c r="K16" s="56">
        <f t="shared" si="4"/>
        <v>0</v>
      </c>
      <c r="L16" s="56">
        <f t="shared" si="4"/>
        <v>0</v>
      </c>
      <c r="M16" s="56">
        <f t="shared" si="4"/>
        <v>0</v>
      </c>
      <c r="N16" s="56">
        <f t="shared" si="4"/>
        <v>0</v>
      </c>
      <c r="O16" s="56">
        <f t="shared" si="4"/>
        <v>0</v>
      </c>
      <c r="P16" s="56">
        <f t="shared" si="4"/>
        <v>0</v>
      </c>
      <c r="Q16" s="56">
        <f t="shared" si="4"/>
        <v>0</v>
      </c>
      <c r="R16" s="56">
        <f t="shared" si="4"/>
        <v>0</v>
      </c>
      <c r="S16" s="56">
        <f t="shared" si="4"/>
        <v>0</v>
      </c>
      <c r="T16" s="56">
        <f t="shared" si="5"/>
        <v>0</v>
      </c>
      <c r="U16" s="56">
        <f t="shared" si="6"/>
        <v>0</v>
      </c>
      <c r="V16" s="56">
        <f t="shared" si="7"/>
        <v>0</v>
      </c>
      <c r="W16" s="56">
        <f t="shared" si="5"/>
        <v>0</v>
      </c>
      <c r="X16" s="21">
        <f t="shared" si="5"/>
        <v>0</v>
      </c>
      <c r="Y16" s="56">
        <f t="shared" si="5"/>
        <v>0</v>
      </c>
      <c r="Z16" s="56">
        <f>+Z17</f>
        <v>0</v>
      </c>
      <c r="AA16" s="2">
        <f t="shared" ref="AA16:AA44" si="8">V16/H16*100</f>
        <v>0</v>
      </c>
      <c r="AB16" s="56">
        <f t="shared" si="3"/>
        <v>0</v>
      </c>
    </row>
    <row r="17" spans="1:28" s="12" customFormat="1" ht="33" customHeight="1" x14ac:dyDescent="0.2">
      <c r="A17" s="1" t="s">
        <v>11</v>
      </c>
      <c r="B17" s="54" t="s">
        <v>4</v>
      </c>
      <c r="C17" s="55" t="s">
        <v>12</v>
      </c>
      <c r="D17" s="56">
        <v>55833593.710000001</v>
      </c>
      <c r="E17" s="56">
        <v>55833593.710000001</v>
      </c>
      <c r="F17" s="56">
        <v>55833593.710000001</v>
      </c>
      <c r="G17" s="56">
        <v>55833593.710000001</v>
      </c>
      <c r="H17" s="56">
        <v>30986499.140000001</v>
      </c>
      <c r="I17" s="56"/>
      <c r="J17" s="56"/>
      <c r="K17" s="56"/>
      <c r="L17" s="56">
        <f>I17+J17+K17</f>
        <v>0</v>
      </c>
      <c r="M17" s="56"/>
      <c r="N17" s="56"/>
      <c r="O17" s="56"/>
      <c r="P17" s="56">
        <f t="shared" ref="P17" si="9">M17+N17+O17</f>
        <v>0</v>
      </c>
      <c r="Q17" s="56">
        <f t="shared" ref="Q17" si="10">L17+P17</f>
        <v>0</v>
      </c>
      <c r="R17" s="56"/>
      <c r="S17" s="56"/>
      <c r="T17" s="56"/>
      <c r="U17" s="56">
        <f t="shared" si="6"/>
        <v>0</v>
      </c>
      <c r="V17" s="56">
        <f t="shared" si="7"/>
        <v>0</v>
      </c>
      <c r="W17" s="56"/>
      <c r="X17" s="21"/>
      <c r="Y17" s="56"/>
      <c r="Z17" s="56">
        <v>0</v>
      </c>
      <c r="AA17" s="2">
        <f t="shared" si="8"/>
        <v>0</v>
      </c>
      <c r="AB17" s="56">
        <f t="shared" si="3"/>
        <v>0</v>
      </c>
    </row>
    <row r="18" spans="1:28" s="12" customFormat="1" ht="29.45" customHeight="1" x14ac:dyDescent="0.2">
      <c r="A18" s="38" t="s">
        <v>78</v>
      </c>
      <c r="B18" s="54" t="s">
        <v>3</v>
      </c>
      <c r="C18" s="55" t="s">
        <v>80</v>
      </c>
      <c r="D18" s="39">
        <v>-160000000</v>
      </c>
      <c r="E18" s="56"/>
      <c r="F18" s="56"/>
      <c r="G18" s="56"/>
      <c r="H18" s="56">
        <f>+H19</f>
        <v>-160000000</v>
      </c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21"/>
      <c r="Y18" s="56"/>
      <c r="Z18" s="56">
        <f>+Z19</f>
        <v>-160000000</v>
      </c>
      <c r="AA18" s="2"/>
      <c r="AB18" s="56">
        <f t="shared" si="3"/>
        <v>100</v>
      </c>
    </row>
    <row r="19" spans="1:28" s="12" customFormat="1" ht="28.9" customHeight="1" x14ac:dyDescent="0.2">
      <c r="A19" s="38" t="s">
        <v>79</v>
      </c>
      <c r="B19" s="54" t="s">
        <v>4</v>
      </c>
      <c r="C19" s="55" t="s">
        <v>81</v>
      </c>
      <c r="D19" s="39">
        <v>-160000000</v>
      </c>
      <c r="E19" s="56"/>
      <c r="F19" s="56"/>
      <c r="G19" s="56"/>
      <c r="H19" s="56">
        <v>-160000000</v>
      </c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21"/>
      <c r="Y19" s="56"/>
      <c r="Z19" s="56">
        <v>-160000000</v>
      </c>
      <c r="AA19" s="2"/>
      <c r="AB19" s="56">
        <f t="shared" si="3"/>
        <v>100</v>
      </c>
    </row>
    <row r="20" spans="1:28" s="12" customFormat="1" ht="28.9" customHeight="1" x14ac:dyDescent="0.2">
      <c r="A20" s="42" t="s">
        <v>13</v>
      </c>
      <c r="B20" s="54" t="s">
        <v>3</v>
      </c>
      <c r="C20" s="43" t="s">
        <v>14</v>
      </c>
      <c r="D20" s="39"/>
      <c r="E20" s="56"/>
      <c r="F20" s="56"/>
      <c r="G20" s="56"/>
      <c r="H20" s="56">
        <f>H21</f>
        <v>157467694.88999999</v>
      </c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21"/>
      <c r="Y20" s="56"/>
      <c r="Z20" s="56">
        <f>Z21</f>
        <v>157467694.88999999</v>
      </c>
      <c r="AA20" s="2"/>
      <c r="AB20" s="47">
        <f t="shared" si="3"/>
        <v>100</v>
      </c>
    </row>
    <row r="21" spans="1:28" s="12" customFormat="1" ht="28.9" customHeight="1" x14ac:dyDescent="0.2">
      <c r="A21" s="42" t="s">
        <v>15</v>
      </c>
      <c r="B21" s="54" t="s">
        <v>3</v>
      </c>
      <c r="C21" s="51" t="s">
        <v>16</v>
      </c>
      <c r="D21" s="39"/>
      <c r="E21" s="56"/>
      <c r="F21" s="56"/>
      <c r="G21" s="56"/>
      <c r="H21" s="56">
        <f>H22+H25</f>
        <v>157467694.88999999</v>
      </c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21"/>
      <c r="Y21" s="56"/>
      <c r="Z21" s="56">
        <f>Z22+Z25</f>
        <v>157467694.88999999</v>
      </c>
      <c r="AA21" s="2"/>
      <c r="AB21" s="47">
        <f t="shared" si="3"/>
        <v>100</v>
      </c>
    </row>
    <row r="22" spans="1:28" s="12" customFormat="1" ht="37.5" customHeight="1" x14ac:dyDescent="0.2">
      <c r="A22" s="44" t="s">
        <v>93</v>
      </c>
      <c r="B22" s="45" t="s">
        <v>3</v>
      </c>
      <c r="C22" s="51" t="s">
        <v>95</v>
      </c>
      <c r="D22" s="46"/>
      <c r="E22" s="47"/>
      <c r="F22" s="47"/>
      <c r="G22" s="47"/>
      <c r="H22" s="47">
        <f>H23</f>
        <v>218000000</v>
      </c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8"/>
      <c r="Y22" s="47"/>
      <c r="Z22" s="47">
        <f>Z23</f>
        <v>218000000</v>
      </c>
      <c r="AA22" s="49"/>
      <c r="AB22" s="47">
        <f t="shared" si="3"/>
        <v>100</v>
      </c>
    </row>
    <row r="23" spans="1:28" s="12" customFormat="1" ht="43.5" customHeight="1" x14ac:dyDescent="0.2">
      <c r="A23" s="42" t="s">
        <v>94</v>
      </c>
      <c r="B23" s="54" t="s">
        <v>4</v>
      </c>
      <c r="C23" s="50" t="s">
        <v>96</v>
      </c>
      <c r="D23" s="39"/>
      <c r="E23" s="56"/>
      <c r="F23" s="56"/>
      <c r="G23" s="56"/>
      <c r="H23" s="56">
        <v>218000000</v>
      </c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21"/>
      <c r="Y23" s="56"/>
      <c r="Z23" s="56">
        <v>218000000</v>
      </c>
      <c r="AA23" s="2"/>
      <c r="AB23" s="56">
        <f t="shared" si="3"/>
        <v>100</v>
      </c>
    </row>
    <row r="24" spans="1:28" s="12" customFormat="1" ht="28.9" customHeight="1" x14ac:dyDescent="0.2">
      <c r="A24" s="25" t="s">
        <v>13</v>
      </c>
      <c r="B24" s="54" t="s">
        <v>3</v>
      </c>
      <c r="C24" s="13" t="s">
        <v>14</v>
      </c>
      <c r="D24" s="56">
        <f t="shared" ref="D24:W26" si="11">+D25</f>
        <v>-43725101.710000001</v>
      </c>
      <c r="E24" s="56">
        <f t="shared" si="11"/>
        <v>-43725101.710000001</v>
      </c>
      <c r="F24" s="56">
        <f t="shared" si="11"/>
        <v>-43725101.710000001</v>
      </c>
      <c r="G24" s="56">
        <f t="shared" si="11"/>
        <v>-43725101.710000001</v>
      </c>
      <c r="H24" s="56">
        <f t="shared" si="11"/>
        <v>-60532305.109999999</v>
      </c>
      <c r="I24" s="56">
        <f t="shared" si="11"/>
        <v>0</v>
      </c>
      <c r="J24" s="56">
        <f t="shared" si="11"/>
        <v>0</v>
      </c>
      <c r="K24" s="56">
        <f t="shared" si="11"/>
        <v>0</v>
      </c>
      <c r="L24" s="56">
        <f t="shared" si="11"/>
        <v>0</v>
      </c>
      <c r="M24" s="56">
        <f t="shared" si="11"/>
        <v>0</v>
      </c>
      <c r="N24" s="56">
        <f t="shared" si="11"/>
        <v>0</v>
      </c>
      <c r="O24" s="56">
        <f t="shared" si="11"/>
        <v>0</v>
      </c>
      <c r="P24" s="56">
        <f t="shared" si="11"/>
        <v>0</v>
      </c>
      <c r="Q24" s="56">
        <f t="shared" si="11"/>
        <v>0</v>
      </c>
      <c r="R24" s="56">
        <f t="shared" si="11"/>
        <v>0</v>
      </c>
      <c r="S24" s="56">
        <f t="shared" si="11"/>
        <v>0</v>
      </c>
      <c r="T24" s="56">
        <f t="shared" si="11"/>
        <v>0</v>
      </c>
      <c r="U24" s="56">
        <f t="shared" si="6"/>
        <v>0</v>
      </c>
      <c r="V24" s="56">
        <f t="shared" si="7"/>
        <v>0</v>
      </c>
      <c r="W24" s="56">
        <f t="shared" si="11"/>
        <v>0</v>
      </c>
      <c r="X24" s="21">
        <f t="shared" ref="W24:Z26" si="12">+X25</f>
        <v>0</v>
      </c>
      <c r="Y24" s="56">
        <f t="shared" si="12"/>
        <v>0</v>
      </c>
      <c r="Z24" s="56">
        <f t="shared" si="12"/>
        <v>-60532305.109999999</v>
      </c>
      <c r="AA24" s="2">
        <f t="shared" si="8"/>
        <v>0</v>
      </c>
      <c r="AB24" s="56">
        <f t="shared" si="3"/>
        <v>100</v>
      </c>
    </row>
    <row r="25" spans="1:28" s="12" customFormat="1" ht="28.15" customHeight="1" x14ac:dyDescent="0.2">
      <c r="A25" s="25" t="s">
        <v>15</v>
      </c>
      <c r="B25" s="54" t="s">
        <v>3</v>
      </c>
      <c r="C25" s="13" t="s">
        <v>16</v>
      </c>
      <c r="D25" s="56">
        <f t="shared" si="11"/>
        <v>-43725101.710000001</v>
      </c>
      <c r="E25" s="56">
        <f t="shared" si="11"/>
        <v>-43725101.710000001</v>
      </c>
      <c r="F25" s="56">
        <f t="shared" si="11"/>
        <v>-43725101.710000001</v>
      </c>
      <c r="G25" s="56">
        <f t="shared" si="11"/>
        <v>-43725101.710000001</v>
      </c>
      <c r="H25" s="56">
        <f t="shared" si="11"/>
        <v>-60532305.109999999</v>
      </c>
      <c r="I25" s="56">
        <f t="shared" si="11"/>
        <v>0</v>
      </c>
      <c r="J25" s="56">
        <f t="shared" si="11"/>
        <v>0</v>
      </c>
      <c r="K25" s="56">
        <f t="shared" si="11"/>
        <v>0</v>
      </c>
      <c r="L25" s="56">
        <f t="shared" si="11"/>
        <v>0</v>
      </c>
      <c r="M25" s="56">
        <f t="shared" si="11"/>
        <v>0</v>
      </c>
      <c r="N25" s="56">
        <f t="shared" si="11"/>
        <v>0</v>
      </c>
      <c r="O25" s="56">
        <f t="shared" si="11"/>
        <v>0</v>
      </c>
      <c r="P25" s="56">
        <f t="shared" si="11"/>
        <v>0</v>
      </c>
      <c r="Q25" s="56">
        <f t="shared" si="11"/>
        <v>0</v>
      </c>
      <c r="R25" s="56">
        <f t="shared" si="11"/>
        <v>0</v>
      </c>
      <c r="S25" s="56">
        <f t="shared" si="11"/>
        <v>0</v>
      </c>
      <c r="T25" s="56">
        <f t="shared" si="11"/>
        <v>0</v>
      </c>
      <c r="U25" s="56">
        <f t="shared" si="6"/>
        <v>0</v>
      </c>
      <c r="V25" s="56">
        <f t="shared" si="7"/>
        <v>0</v>
      </c>
      <c r="W25" s="56">
        <f t="shared" si="12"/>
        <v>0</v>
      </c>
      <c r="X25" s="21">
        <f t="shared" si="12"/>
        <v>0</v>
      </c>
      <c r="Y25" s="56">
        <f t="shared" si="12"/>
        <v>0</v>
      </c>
      <c r="Z25" s="56">
        <f t="shared" si="12"/>
        <v>-60532305.109999999</v>
      </c>
      <c r="AA25" s="2">
        <f t="shared" si="8"/>
        <v>0</v>
      </c>
      <c r="AB25" s="56">
        <f t="shared" si="3"/>
        <v>100</v>
      </c>
    </row>
    <row r="26" spans="1:28" s="12" customFormat="1" ht="42" customHeight="1" x14ac:dyDescent="0.2">
      <c r="A26" s="11" t="s">
        <v>17</v>
      </c>
      <c r="B26" s="54" t="s">
        <v>3</v>
      </c>
      <c r="C26" s="14" t="s">
        <v>18</v>
      </c>
      <c r="D26" s="56">
        <f t="shared" si="11"/>
        <v>-43725101.710000001</v>
      </c>
      <c r="E26" s="56">
        <f t="shared" si="11"/>
        <v>-43725101.710000001</v>
      </c>
      <c r="F26" s="56">
        <f t="shared" si="11"/>
        <v>-43725101.710000001</v>
      </c>
      <c r="G26" s="56">
        <f t="shared" si="11"/>
        <v>-43725101.710000001</v>
      </c>
      <c r="H26" s="56">
        <f t="shared" si="11"/>
        <v>-60532305.109999999</v>
      </c>
      <c r="I26" s="56">
        <f t="shared" si="11"/>
        <v>0</v>
      </c>
      <c r="J26" s="56">
        <f t="shared" si="11"/>
        <v>0</v>
      </c>
      <c r="K26" s="56">
        <f t="shared" si="11"/>
        <v>0</v>
      </c>
      <c r="L26" s="56">
        <f t="shared" si="11"/>
        <v>0</v>
      </c>
      <c r="M26" s="56">
        <f t="shared" si="11"/>
        <v>0</v>
      </c>
      <c r="N26" s="56">
        <f t="shared" si="11"/>
        <v>0</v>
      </c>
      <c r="O26" s="56">
        <f t="shared" si="11"/>
        <v>0</v>
      </c>
      <c r="P26" s="56">
        <f t="shared" si="11"/>
        <v>0</v>
      </c>
      <c r="Q26" s="56">
        <f t="shared" si="11"/>
        <v>0</v>
      </c>
      <c r="R26" s="56">
        <f t="shared" si="11"/>
        <v>0</v>
      </c>
      <c r="S26" s="56">
        <f t="shared" si="11"/>
        <v>0</v>
      </c>
      <c r="T26" s="56">
        <f t="shared" si="11"/>
        <v>0</v>
      </c>
      <c r="U26" s="56">
        <f t="shared" si="6"/>
        <v>0</v>
      </c>
      <c r="V26" s="56">
        <f t="shared" si="7"/>
        <v>0</v>
      </c>
      <c r="W26" s="56">
        <f t="shared" si="12"/>
        <v>0</v>
      </c>
      <c r="X26" s="21">
        <f t="shared" si="12"/>
        <v>0</v>
      </c>
      <c r="Y26" s="56">
        <f t="shared" si="12"/>
        <v>0</v>
      </c>
      <c r="Z26" s="56">
        <f t="shared" si="12"/>
        <v>-60532305.109999999</v>
      </c>
      <c r="AA26" s="2">
        <f t="shared" si="8"/>
        <v>0</v>
      </c>
      <c r="AB26" s="56">
        <f t="shared" si="3"/>
        <v>100</v>
      </c>
    </row>
    <row r="27" spans="1:28" s="12" customFormat="1" ht="42" customHeight="1" x14ac:dyDescent="0.2">
      <c r="A27" s="11" t="s">
        <v>38</v>
      </c>
      <c r="B27" s="54" t="s">
        <v>4</v>
      </c>
      <c r="C27" s="14" t="s">
        <v>19</v>
      </c>
      <c r="D27" s="56">
        <v>-43725101.710000001</v>
      </c>
      <c r="E27" s="56">
        <v>-43725101.710000001</v>
      </c>
      <c r="F27" s="56">
        <v>-43725101.710000001</v>
      </c>
      <c r="G27" s="56">
        <v>-43725101.710000001</v>
      </c>
      <c r="H27" s="56">
        <v>-60532305.109999999</v>
      </c>
      <c r="I27" s="56"/>
      <c r="J27" s="56"/>
      <c r="K27" s="56"/>
      <c r="L27" s="56">
        <f>I27+J27+K27</f>
        <v>0</v>
      </c>
      <c r="M27" s="56"/>
      <c r="N27" s="56"/>
      <c r="O27" s="56"/>
      <c r="P27" s="56">
        <f t="shared" ref="P27" si="13">M27+N27+O27</f>
        <v>0</v>
      </c>
      <c r="Q27" s="56">
        <f t="shared" ref="Q27:Q44" si="14">L27+P27</f>
        <v>0</v>
      </c>
      <c r="R27" s="56"/>
      <c r="S27" s="56"/>
      <c r="T27" s="56"/>
      <c r="U27" s="56">
        <f t="shared" si="6"/>
        <v>0</v>
      </c>
      <c r="V27" s="56">
        <f t="shared" si="7"/>
        <v>0</v>
      </c>
      <c r="W27" s="56"/>
      <c r="X27" s="21"/>
      <c r="Y27" s="56"/>
      <c r="Z27" s="56">
        <v>-60532305.109999999</v>
      </c>
      <c r="AA27" s="2">
        <f t="shared" si="8"/>
        <v>0</v>
      </c>
      <c r="AB27" s="56">
        <f t="shared" si="3"/>
        <v>100</v>
      </c>
    </row>
    <row r="28" spans="1:28" s="12" customFormat="1" ht="25.5" hidden="1" x14ac:dyDescent="0.2">
      <c r="A28" s="15" t="s">
        <v>45</v>
      </c>
      <c r="B28" s="33" t="s">
        <v>3</v>
      </c>
      <c r="C28" s="16" t="s">
        <v>46</v>
      </c>
      <c r="D28" s="56">
        <f t="shared" ref="D28:S30" si="15">+D29</f>
        <v>0</v>
      </c>
      <c r="E28" s="56">
        <f t="shared" si="15"/>
        <v>0</v>
      </c>
      <c r="F28" s="56">
        <f t="shared" si="15"/>
        <v>0</v>
      </c>
      <c r="G28" s="56">
        <f t="shared" si="15"/>
        <v>0</v>
      </c>
      <c r="H28" s="56">
        <f t="shared" si="15"/>
        <v>0</v>
      </c>
      <c r="I28" s="56">
        <f t="shared" si="15"/>
        <v>0</v>
      </c>
      <c r="J28" s="56">
        <f t="shared" si="15"/>
        <v>0</v>
      </c>
      <c r="K28" s="56">
        <f t="shared" si="15"/>
        <v>0</v>
      </c>
      <c r="L28" s="56">
        <f t="shared" si="15"/>
        <v>5000000</v>
      </c>
      <c r="M28" s="56">
        <f t="shared" si="15"/>
        <v>0</v>
      </c>
      <c r="N28" s="56">
        <f t="shared" si="15"/>
        <v>0</v>
      </c>
      <c r="O28" s="56">
        <f t="shared" si="15"/>
        <v>0</v>
      </c>
      <c r="P28" s="56">
        <f t="shared" si="15"/>
        <v>0</v>
      </c>
      <c r="Q28" s="56">
        <f t="shared" si="15"/>
        <v>5000000</v>
      </c>
      <c r="R28" s="56">
        <f t="shared" si="15"/>
        <v>0</v>
      </c>
      <c r="S28" s="56">
        <f t="shared" si="15"/>
        <v>0</v>
      </c>
      <c r="T28" s="56">
        <f t="shared" ref="T28:Z30" si="16">+T29</f>
        <v>0</v>
      </c>
      <c r="U28" s="56">
        <f t="shared" si="6"/>
        <v>0</v>
      </c>
      <c r="V28" s="56">
        <f t="shared" si="7"/>
        <v>5000000</v>
      </c>
      <c r="W28" s="56">
        <f t="shared" si="16"/>
        <v>0</v>
      </c>
      <c r="X28" s="21">
        <f t="shared" si="16"/>
        <v>0</v>
      </c>
      <c r="Y28" s="56">
        <f t="shared" si="16"/>
        <v>0</v>
      </c>
      <c r="Z28" s="56">
        <f t="shared" si="16"/>
        <v>0</v>
      </c>
      <c r="AA28" s="2"/>
      <c r="AB28" s="56" t="e">
        <f t="shared" si="3"/>
        <v>#DIV/0!</v>
      </c>
    </row>
    <row r="29" spans="1:28" s="12" customFormat="1" ht="25.5" hidden="1" x14ac:dyDescent="0.2">
      <c r="A29" s="4" t="s">
        <v>47</v>
      </c>
      <c r="B29" s="33" t="s">
        <v>3</v>
      </c>
      <c r="C29" s="16" t="s">
        <v>48</v>
      </c>
      <c r="D29" s="56">
        <f t="shared" si="15"/>
        <v>0</v>
      </c>
      <c r="E29" s="56">
        <f t="shared" si="15"/>
        <v>0</v>
      </c>
      <c r="F29" s="56">
        <f t="shared" si="15"/>
        <v>0</v>
      </c>
      <c r="G29" s="56">
        <f t="shared" si="15"/>
        <v>0</v>
      </c>
      <c r="H29" s="56">
        <f t="shared" si="15"/>
        <v>0</v>
      </c>
      <c r="I29" s="56">
        <f t="shared" si="15"/>
        <v>0</v>
      </c>
      <c r="J29" s="56">
        <f t="shared" si="15"/>
        <v>0</v>
      </c>
      <c r="K29" s="56">
        <f t="shared" si="15"/>
        <v>0</v>
      </c>
      <c r="L29" s="56">
        <f t="shared" si="15"/>
        <v>5000000</v>
      </c>
      <c r="M29" s="56">
        <f t="shared" si="15"/>
        <v>0</v>
      </c>
      <c r="N29" s="56">
        <f t="shared" si="15"/>
        <v>0</v>
      </c>
      <c r="O29" s="56">
        <f t="shared" si="15"/>
        <v>0</v>
      </c>
      <c r="P29" s="56">
        <f t="shared" si="15"/>
        <v>0</v>
      </c>
      <c r="Q29" s="56">
        <f t="shared" si="15"/>
        <v>5000000</v>
      </c>
      <c r="R29" s="56">
        <f t="shared" si="15"/>
        <v>0</v>
      </c>
      <c r="S29" s="56">
        <f t="shared" si="15"/>
        <v>0</v>
      </c>
      <c r="T29" s="56">
        <f t="shared" si="16"/>
        <v>0</v>
      </c>
      <c r="U29" s="56">
        <f t="shared" si="6"/>
        <v>0</v>
      </c>
      <c r="V29" s="56">
        <f t="shared" si="7"/>
        <v>5000000</v>
      </c>
      <c r="W29" s="56">
        <f t="shared" si="16"/>
        <v>0</v>
      </c>
      <c r="X29" s="21">
        <f t="shared" si="16"/>
        <v>0</v>
      </c>
      <c r="Y29" s="56">
        <f t="shared" si="16"/>
        <v>0</v>
      </c>
      <c r="Z29" s="56">
        <f t="shared" si="16"/>
        <v>0</v>
      </c>
      <c r="AA29" s="2"/>
      <c r="AB29" s="56" t="e">
        <f t="shared" si="3"/>
        <v>#DIV/0!</v>
      </c>
    </row>
    <row r="30" spans="1:28" s="12" customFormat="1" ht="63.75" hidden="1" x14ac:dyDescent="0.2">
      <c r="A30" s="4" t="s">
        <v>49</v>
      </c>
      <c r="B30" s="33" t="s">
        <v>3</v>
      </c>
      <c r="C30" s="16" t="s">
        <v>50</v>
      </c>
      <c r="D30" s="56">
        <f t="shared" si="15"/>
        <v>0</v>
      </c>
      <c r="E30" s="56">
        <f t="shared" si="15"/>
        <v>0</v>
      </c>
      <c r="F30" s="56">
        <f t="shared" si="15"/>
        <v>0</v>
      </c>
      <c r="G30" s="56">
        <f t="shared" si="15"/>
        <v>0</v>
      </c>
      <c r="H30" s="56">
        <f t="shared" si="15"/>
        <v>0</v>
      </c>
      <c r="I30" s="56">
        <f t="shared" si="15"/>
        <v>0</v>
      </c>
      <c r="J30" s="56">
        <f t="shared" si="15"/>
        <v>0</v>
      </c>
      <c r="K30" s="56">
        <f t="shared" si="15"/>
        <v>0</v>
      </c>
      <c r="L30" s="56">
        <f t="shared" si="15"/>
        <v>5000000</v>
      </c>
      <c r="M30" s="56">
        <f t="shared" si="15"/>
        <v>0</v>
      </c>
      <c r="N30" s="56">
        <f t="shared" si="15"/>
        <v>0</v>
      </c>
      <c r="O30" s="56">
        <f t="shared" si="15"/>
        <v>0</v>
      </c>
      <c r="P30" s="56">
        <f t="shared" si="15"/>
        <v>0</v>
      </c>
      <c r="Q30" s="56">
        <f t="shared" si="15"/>
        <v>5000000</v>
      </c>
      <c r="R30" s="56">
        <f t="shared" si="15"/>
        <v>0</v>
      </c>
      <c r="S30" s="56">
        <f t="shared" si="15"/>
        <v>0</v>
      </c>
      <c r="T30" s="56">
        <f t="shared" si="16"/>
        <v>0</v>
      </c>
      <c r="U30" s="56">
        <f t="shared" si="6"/>
        <v>0</v>
      </c>
      <c r="V30" s="56">
        <f t="shared" si="7"/>
        <v>5000000</v>
      </c>
      <c r="W30" s="56">
        <f t="shared" si="16"/>
        <v>0</v>
      </c>
      <c r="X30" s="21">
        <f t="shared" si="16"/>
        <v>0</v>
      </c>
      <c r="Y30" s="56">
        <f t="shared" si="16"/>
        <v>0</v>
      </c>
      <c r="Z30" s="56">
        <f t="shared" si="16"/>
        <v>0</v>
      </c>
      <c r="AA30" s="2"/>
      <c r="AB30" s="56" t="e">
        <f t="shared" si="3"/>
        <v>#DIV/0!</v>
      </c>
    </row>
    <row r="31" spans="1:28" s="12" customFormat="1" ht="127.5" hidden="1" x14ac:dyDescent="0.2">
      <c r="A31" s="4" t="s">
        <v>52</v>
      </c>
      <c r="B31" s="33" t="s">
        <v>4</v>
      </c>
      <c r="C31" s="16" t="s">
        <v>51</v>
      </c>
      <c r="D31" s="56">
        <v>0</v>
      </c>
      <c r="E31" s="56">
        <v>0</v>
      </c>
      <c r="F31" s="56">
        <v>0</v>
      </c>
      <c r="G31" s="56">
        <v>0</v>
      </c>
      <c r="H31" s="56">
        <v>0</v>
      </c>
      <c r="I31" s="56">
        <v>0</v>
      </c>
      <c r="J31" s="2">
        <v>0</v>
      </c>
      <c r="K31" s="56"/>
      <c r="L31" s="56">
        <v>5000000</v>
      </c>
      <c r="M31" s="56"/>
      <c r="N31" s="2">
        <v>0</v>
      </c>
      <c r="O31" s="56"/>
      <c r="P31" s="56">
        <v>0</v>
      </c>
      <c r="Q31" s="56">
        <f t="shared" si="14"/>
        <v>5000000</v>
      </c>
      <c r="R31" s="56"/>
      <c r="S31" s="56"/>
      <c r="T31" s="56"/>
      <c r="U31" s="56">
        <f t="shared" si="6"/>
        <v>0</v>
      </c>
      <c r="V31" s="56">
        <f t="shared" si="7"/>
        <v>5000000</v>
      </c>
      <c r="W31" s="56"/>
      <c r="X31" s="21"/>
      <c r="Y31" s="56"/>
      <c r="Z31" s="56">
        <v>0</v>
      </c>
      <c r="AA31" s="2"/>
      <c r="AB31" s="56" t="e">
        <f t="shared" si="3"/>
        <v>#DIV/0!</v>
      </c>
    </row>
    <row r="32" spans="1:28" s="12" customFormat="1" ht="25.5" x14ac:dyDescent="0.2">
      <c r="A32" s="38" t="s">
        <v>45</v>
      </c>
      <c r="B32" s="36" t="s">
        <v>3</v>
      </c>
      <c r="C32" s="37" t="s">
        <v>85</v>
      </c>
      <c r="D32" s="56"/>
      <c r="E32" s="56"/>
      <c r="F32" s="56"/>
      <c r="G32" s="56"/>
      <c r="H32" s="56">
        <v>0</v>
      </c>
      <c r="I32" s="56"/>
      <c r="J32" s="2"/>
      <c r="K32" s="56"/>
      <c r="L32" s="56"/>
      <c r="M32" s="56"/>
      <c r="N32" s="2"/>
      <c r="O32" s="56"/>
      <c r="P32" s="56"/>
      <c r="Q32" s="56"/>
      <c r="R32" s="56"/>
      <c r="S32" s="56"/>
      <c r="T32" s="56"/>
      <c r="U32" s="56"/>
      <c r="V32" s="56"/>
      <c r="W32" s="56"/>
      <c r="X32" s="21"/>
      <c r="Y32" s="56"/>
      <c r="Z32" s="56">
        <f>+Z33</f>
        <v>0</v>
      </c>
      <c r="AA32" s="2"/>
      <c r="AB32" s="56">
        <v>0</v>
      </c>
    </row>
    <row r="33" spans="1:28" s="12" customFormat="1" ht="31.9" customHeight="1" x14ac:dyDescent="0.2">
      <c r="A33" s="38" t="s">
        <v>47</v>
      </c>
      <c r="B33" s="36" t="s">
        <v>3</v>
      </c>
      <c r="C33" s="37" t="s">
        <v>86</v>
      </c>
      <c r="D33" s="56"/>
      <c r="E33" s="56"/>
      <c r="F33" s="56"/>
      <c r="G33" s="56"/>
      <c r="H33" s="56">
        <v>0</v>
      </c>
      <c r="I33" s="56"/>
      <c r="J33" s="2"/>
      <c r="K33" s="56"/>
      <c r="L33" s="56"/>
      <c r="M33" s="56"/>
      <c r="N33" s="2"/>
      <c r="O33" s="56"/>
      <c r="P33" s="56"/>
      <c r="Q33" s="56"/>
      <c r="R33" s="56"/>
      <c r="S33" s="56"/>
      <c r="T33" s="56"/>
      <c r="U33" s="56"/>
      <c r="V33" s="56"/>
      <c r="W33" s="56"/>
      <c r="X33" s="21"/>
      <c r="Y33" s="56"/>
      <c r="Z33" s="56">
        <v>0</v>
      </c>
      <c r="AA33" s="2"/>
      <c r="AB33" s="56">
        <v>0</v>
      </c>
    </row>
    <row r="34" spans="1:28" s="12" customFormat="1" ht="75.599999999999994" customHeight="1" x14ac:dyDescent="0.2">
      <c r="A34" s="38" t="s">
        <v>49</v>
      </c>
      <c r="B34" s="54" t="s">
        <v>3</v>
      </c>
      <c r="C34" s="37" t="s">
        <v>87</v>
      </c>
      <c r="D34" s="56"/>
      <c r="E34" s="56"/>
      <c r="F34" s="56"/>
      <c r="G34" s="56"/>
      <c r="H34" s="56">
        <v>0</v>
      </c>
      <c r="I34" s="56"/>
      <c r="J34" s="2"/>
      <c r="K34" s="56"/>
      <c r="L34" s="56"/>
      <c r="M34" s="56"/>
      <c r="N34" s="2"/>
      <c r="O34" s="56"/>
      <c r="P34" s="56"/>
      <c r="Q34" s="56"/>
      <c r="R34" s="56"/>
      <c r="S34" s="56"/>
      <c r="T34" s="56"/>
      <c r="U34" s="56"/>
      <c r="V34" s="56"/>
      <c r="W34" s="56"/>
      <c r="X34" s="21"/>
      <c r="Y34" s="56"/>
      <c r="Z34" s="56">
        <f>+Z35</f>
        <v>0</v>
      </c>
      <c r="AA34" s="2"/>
      <c r="AB34" s="56">
        <v>0</v>
      </c>
    </row>
    <row r="35" spans="1:28" s="12" customFormat="1" ht="143.44999999999999" customHeight="1" x14ac:dyDescent="0.2">
      <c r="A35" s="38" t="s">
        <v>52</v>
      </c>
      <c r="B35" s="36" t="s">
        <v>4</v>
      </c>
      <c r="C35" s="37" t="s">
        <v>88</v>
      </c>
      <c r="D35" s="56"/>
      <c r="E35" s="56"/>
      <c r="F35" s="56"/>
      <c r="G35" s="56"/>
      <c r="H35" s="56">
        <v>0</v>
      </c>
      <c r="I35" s="56"/>
      <c r="J35" s="2"/>
      <c r="K35" s="56"/>
      <c r="L35" s="56"/>
      <c r="M35" s="56"/>
      <c r="N35" s="2"/>
      <c r="O35" s="56"/>
      <c r="P35" s="56"/>
      <c r="Q35" s="56"/>
      <c r="R35" s="56"/>
      <c r="S35" s="56"/>
      <c r="T35" s="56"/>
      <c r="U35" s="56"/>
      <c r="V35" s="56"/>
      <c r="W35" s="56"/>
      <c r="X35" s="21"/>
      <c r="Y35" s="56"/>
      <c r="Z35" s="56">
        <v>0</v>
      </c>
      <c r="AA35" s="2"/>
      <c r="AB35" s="56">
        <v>0</v>
      </c>
    </row>
    <row r="36" spans="1:28" s="12" customFormat="1" ht="21.6" customHeight="1" x14ac:dyDescent="0.2">
      <c r="A36" s="1" t="s">
        <v>20</v>
      </c>
      <c r="B36" s="54" t="s">
        <v>3</v>
      </c>
      <c r="C36" s="55" t="s">
        <v>21</v>
      </c>
      <c r="D36" s="56">
        <f t="shared" ref="D36:T36" si="17">D41+D37</f>
        <v>0</v>
      </c>
      <c r="E36" s="56">
        <f t="shared" si="17"/>
        <v>0</v>
      </c>
      <c r="F36" s="56">
        <f t="shared" si="17"/>
        <v>0</v>
      </c>
      <c r="G36" s="56">
        <f t="shared" si="17"/>
        <v>0</v>
      </c>
      <c r="H36" s="56">
        <v>7209000.4299999997</v>
      </c>
      <c r="I36" s="56">
        <f t="shared" si="17"/>
        <v>0</v>
      </c>
      <c r="J36" s="56">
        <f t="shared" si="17"/>
        <v>0</v>
      </c>
      <c r="K36" s="56">
        <f t="shared" si="17"/>
        <v>0</v>
      </c>
      <c r="L36" s="56">
        <f t="shared" si="17"/>
        <v>-18898532.440000057</v>
      </c>
      <c r="M36" s="56">
        <f t="shared" si="17"/>
        <v>0</v>
      </c>
      <c r="N36" s="56">
        <f t="shared" si="17"/>
        <v>0</v>
      </c>
      <c r="O36" s="56">
        <f t="shared" si="17"/>
        <v>0</v>
      </c>
      <c r="P36" s="56">
        <f t="shared" si="17"/>
        <v>0</v>
      </c>
      <c r="Q36" s="56">
        <f t="shared" si="17"/>
        <v>-18898532.440000057</v>
      </c>
      <c r="R36" s="56">
        <f t="shared" si="17"/>
        <v>0</v>
      </c>
      <c r="S36" s="56">
        <f t="shared" si="17"/>
        <v>0</v>
      </c>
      <c r="T36" s="56">
        <f t="shared" si="17"/>
        <v>0</v>
      </c>
      <c r="U36" s="56">
        <f t="shared" si="6"/>
        <v>0</v>
      </c>
      <c r="V36" s="56">
        <f t="shared" si="7"/>
        <v>-18898532.440000057</v>
      </c>
      <c r="W36" s="56">
        <f t="shared" ref="W36:Y36" si="18">W41+W37</f>
        <v>0</v>
      </c>
      <c r="X36" s="21">
        <f t="shared" si="18"/>
        <v>0</v>
      </c>
      <c r="Y36" s="56">
        <f t="shared" si="18"/>
        <v>0</v>
      </c>
      <c r="Z36" s="21">
        <v>-23486906.719999999</v>
      </c>
      <c r="AA36" s="2">
        <f t="shared" si="8"/>
        <v>-262.15191167633287</v>
      </c>
      <c r="AB36" s="21">
        <f t="shared" si="3"/>
        <v>-325.79976860952968</v>
      </c>
    </row>
    <row r="37" spans="1:28" s="12" customFormat="1" ht="16.899999999999999" customHeight="1" x14ac:dyDescent="0.2">
      <c r="A37" s="1" t="s">
        <v>22</v>
      </c>
      <c r="B37" s="54" t="s">
        <v>3</v>
      </c>
      <c r="C37" s="55" t="s">
        <v>23</v>
      </c>
      <c r="D37" s="56">
        <f t="shared" ref="D37:Z37" si="19">D38</f>
        <v>-2896642833.5300002</v>
      </c>
      <c r="E37" s="56">
        <f t="shared" si="19"/>
        <v>-2896642833.5300002</v>
      </c>
      <c r="F37" s="56">
        <f t="shared" si="19"/>
        <v>-2896642833.5300002</v>
      </c>
      <c r="G37" s="56">
        <f t="shared" si="19"/>
        <v>-2896642833.5300002</v>
      </c>
      <c r="H37" s="17">
        <f t="shared" si="19"/>
        <v>-4400349690.1499996</v>
      </c>
      <c r="I37" s="17">
        <f t="shared" si="19"/>
        <v>0</v>
      </c>
      <c r="J37" s="17">
        <f t="shared" si="19"/>
        <v>0</v>
      </c>
      <c r="K37" s="17">
        <f t="shared" si="19"/>
        <v>0</v>
      </c>
      <c r="L37" s="17">
        <f t="shared" si="19"/>
        <v>-872843677.20000005</v>
      </c>
      <c r="M37" s="17">
        <f t="shared" si="19"/>
        <v>0</v>
      </c>
      <c r="N37" s="17">
        <f t="shared" si="19"/>
        <v>0</v>
      </c>
      <c r="O37" s="17">
        <f t="shared" si="19"/>
        <v>0</v>
      </c>
      <c r="P37" s="17">
        <f t="shared" si="19"/>
        <v>0</v>
      </c>
      <c r="Q37" s="17">
        <f t="shared" si="19"/>
        <v>-872843677.20000005</v>
      </c>
      <c r="R37" s="17">
        <f t="shared" si="19"/>
        <v>0</v>
      </c>
      <c r="S37" s="17">
        <f t="shared" si="19"/>
        <v>0</v>
      </c>
      <c r="T37" s="17">
        <f t="shared" si="19"/>
        <v>0</v>
      </c>
      <c r="U37" s="56">
        <f t="shared" si="6"/>
        <v>0</v>
      </c>
      <c r="V37" s="56">
        <f t="shared" si="7"/>
        <v>-872843677.20000005</v>
      </c>
      <c r="W37" s="17">
        <f t="shared" si="19"/>
        <v>0</v>
      </c>
      <c r="X37" s="22">
        <f t="shared" si="19"/>
        <v>0</v>
      </c>
      <c r="Y37" s="17">
        <f t="shared" si="19"/>
        <v>0</v>
      </c>
      <c r="Z37" s="17">
        <f t="shared" si="19"/>
        <v>-4366373708.4200001</v>
      </c>
      <c r="AA37" s="2">
        <f t="shared" si="8"/>
        <v>19.835779850720147</v>
      </c>
      <c r="AB37" s="56">
        <f t="shared" si="3"/>
        <v>99.227879961311857</v>
      </c>
    </row>
    <row r="38" spans="1:28" s="12" customFormat="1" ht="17.45" customHeight="1" x14ac:dyDescent="0.2">
      <c r="A38" s="1" t="s">
        <v>24</v>
      </c>
      <c r="B38" s="54" t="s">
        <v>3</v>
      </c>
      <c r="C38" s="55" t="s">
        <v>25</v>
      </c>
      <c r="D38" s="56">
        <f t="shared" ref="D38:Z38" si="20">+D39</f>
        <v>-2896642833.5300002</v>
      </c>
      <c r="E38" s="56">
        <f t="shared" si="20"/>
        <v>-2896642833.5300002</v>
      </c>
      <c r="F38" s="56">
        <f t="shared" si="20"/>
        <v>-2896642833.5300002</v>
      </c>
      <c r="G38" s="56">
        <f t="shared" si="20"/>
        <v>-2896642833.5300002</v>
      </c>
      <c r="H38" s="17">
        <f t="shared" si="20"/>
        <v>-4400349690.1499996</v>
      </c>
      <c r="I38" s="17">
        <f t="shared" si="20"/>
        <v>0</v>
      </c>
      <c r="J38" s="17">
        <f t="shared" si="20"/>
        <v>0</v>
      </c>
      <c r="K38" s="17">
        <f t="shared" si="20"/>
        <v>0</v>
      </c>
      <c r="L38" s="17">
        <f t="shared" si="20"/>
        <v>-872843677.20000005</v>
      </c>
      <c r="M38" s="17">
        <f t="shared" si="20"/>
        <v>0</v>
      </c>
      <c r="N38" s="17">
        <f t="shared" si="20"/>
        <v>0</v>
      </c>
      <c r="O38" s="17">
        <f t="shared" si="20"/>
        <v>0</v>
      </c>
      <c r="P38" s="17">
        <f t="shared" si="20"/>
        <v>0</v>
      </c>
      <c r="Q38" s="17">
        <f t="shared" si="20"/>
        <v>-872843677.20000005</v>
      </c>
      <c r="R38" s="17">
        <f t="shared" si="20"/>
        <v>0</v>
      </c>
      <c r="S38" s="17">
        <f t="shared" si="20"/>
        <v>0</v>
      </c>
      <c r="T38" s="17">
        <f t="shared" si="20"/>
        <v>0</v>
      </c>
      <c r="U38" s="56">
        <f t="shared" si="6"/>
        <v>0</v>
      </c>
      <c r="V38" s="56">
        <f t="shared" si="7"/>
        <v>-872843677.20000005</v>
      </c>
      <c r="W38" s="17">
        <f t="shared" si="20"/>
        <v>0</v>
      </c>
      <c r="X38" s="22">
        <f t="shared" si="20"/>
        <v>0</v>
      </c>
      <c r="Y38" s="17">
        <f t="shared" si="20"/>
        <v>0</v>
      </c>
      <c r="Z38" s="17">
        <f t="shared" si="20"/>
        <v>-4366373708.4200001</v>
      </c>
      <c r="AA38" s="2">
        <f t="shared" si="8"/>
        <v>19.835779850720147</v>
      </c>
      <c r="AB38" s="56">
        <f t="shared" si="3"/>
        <v>99.227879961311857</v>
      </c>
    </row>
    <row r="39" spans="1:28" s="12" customFormat="1" ht="17.45" customHeight="1" x14ac:dyDescent="0.2">
      <c r="A39" s="1" t="s">
        <v>26</v>
      </c>
      <c r="B39" s="54" t="s">
        <v>3</v>
      </c>
      <c r="C39" s="55" t="s">
        <v>27</v>
      </c>
      <c r="D39" s="56">
        <f t="shared" ref="D39:Z39" si="21">D40</f>
        <v>-2896642833.5300002</v>
      </c>
      <c r="E39" s="56">
        <f t="shared" si="21"/>
        <v>-2896642833.5300002</v>
      </c>
      <c r="F39" s="56">
        <f t="shared" si="21"/>
        <v>-2896642833.5300002</v>
      </c>
      <c r="G39" s="56">
        <f t="shared" si="21"/>
        <v>-2896642833.5300002</v>
      </c>
      <c r="H39" s="17">
        <f t="shared" si="21"/>
        <v>-4400349690.1499996</v>
      </c>
      <c r="I39" s="17">
        <f t="shared" si="21"/>
        <v>0</v>
      </c>
      <c r="J39" s="17">
        <f t="shared" si="21"/>
        <v>0</v>
      </c>
      <c r="K39" s="17">
        <f t="shared" si="21"/>
        <v>0</v>
      </c>
      <c r="L39" s="17">
        <f t="shared" si="21"/>
        <v>-872843677.20000005</v>
      </c>
      <c r="M39" s="17">
        <f t="shared" si="21"/>
        <v>0</v>
      </c>
      <c r="N39" s="17">
        <f t="shared" si="21"/>
        <v>0</v>
      </c>
      <c r="O39" s="17">
        <f t="shared" si="21"/>
        <v>0</v>
      </c>
      <c r="P39" s="17">
        <f t="shared" si="21"/>
        <v>0</v>
      </c>
      <c r="Q39" s="17">
        <f t="shared" si="21"/>
        <v>-872843677.20000005</v>
      </c>
      <c r="R39" s="17">
        <f t="shared" si="21"/>
        <v>0</v>
      </c>
      <c r="S39" s="17">
        <f t="shared" si="21"/>
        <v>0</v>
      </c>
      <c r="T39" s="17">
        <f t="shared" si="21"/>
        <v>0</v>
      </c>
      <c r="U39" s="56">
        <f t="shared" si="6"/>
        <v>0</v>
      </c>
      <c r="V39" s="56">
        <f t="shared" si="7"/>
        <v>-872843677.20000005</v>
      </c>
      <c r="W39" s="17">
        <f t="shared" si="21"/>
        <v>0</v>
      </c>
      <c r="X39" s="22">
        <f t="shared" si="21"/>
        <v>0</v>
      </c>
      <c r="Y39" s="17">
        <f t="shared" si="21"/>
        <v>0</v>
      </c>
      <c r="Z39" s="17">
        <f t="shared" si="21"/>
        <v>-4366373708.4200001</v>
      </c>
      <c r="AA39" s="2">
        <f t="shared" si="8"/>
        <v>19.835779850720147</v>
      </c>
      <c r="AB39" s="56">
        <f t="shared" si="3"/>
        <v>99.227879961311857</v>
      </c>
    </row>
    <row r="40" spans="1:28" s="12" customFormat="1" ht="33" customHeight="1" x14ac:dyDescent="0.2">
      <c r="A40" s="1" t="s">
        <v>28</v>
      </c>
      <c r="B40" s="54" t="s">
        <v>3</v>
      </c>
      <c r="C40" s="55" t="s">
        <v>29</v>
      </c>
      <c r="D40" s="56">
        <v>-2896642833.5300002</v>
      </c>
      <c r="E40" s="56">
        <v>-2896642833.5300002</v>
      </c>
      <c r="F40" s="56">
        <v>-2896642833.5300002</v>
      </c>
      <c r="G40" s="56">
        <v>-2896642833.5300002</v>
      </c>
      <c r="H40" s="17">
        <v>-4400349690.1499996</v>
      </c>
      <c r="I40" s="17"/>
      <c r="J40" s="17"/>
      <c r="K40" s="17"/>
      <c r="L40" s="17">
        <v>-872843677.20000005</v>
      </c>
      <c r="M40" s="17"/>
      <c r="N40" s="17"/>
      <c r="O40" s="17"/>
      <c r="P40" s="17"/>
      <c r="Q40" s="17">
        <f t="shared" si="14"/>
        <v>-872843677.20000005</v>
      </c>
      <c r="R40" s="17"/>
      <c r="S40" s="17"/>
      <c r="T40" s="17"/>
      <c r="U40" s="56">
        <f t="shared" si="6"/>
        <v>0</v>
      </c>
      <c r="V40" s="56">
        <f t="shared" si="7"/>
        <v>-872843677.20000005</v>
      </c>
      <c r="W40" s="17"/>
      <c r="X40" s="22"/>
      <c r="Y40" s="17"/>
      <c r="Z40" s="17">
        <v>-4366373708.4200001</v>
      </c>
      <c r="AA40" s="2">
        <f t="shared" si="8"/>
        <v>19.835779850720147</v>
      </c>
      <c r="AB40" s="56">
        <f t="shared" si="3"/>
        <v>99.227879961311857</v>
      </c>
    </row>
    <row r="41" spans="1:28" s="12" customFormat="1" ht="19.899999999999999" customHeight="1" x14ac:dyDescent="0.2">
      <c r="A41" s="1" t="s">
        <v>30</v>
      </c>
      <c r="B41" s="3" t="s">
        <v>3</v>
      </c>
      <c r="C41" s="55" t="s">
        <v>31</v>
      </c>
      <c r="D41" s="56">
        <f t="shared" ref="D41:T43" si="22">D42</f>
        <v>2896642833.5300002</v>
      </c>
      <c r="E41" s="56">
        <f t="shared" si="22"/>
        <v>2896642833.5300002</v>
      </c>
      <c r="F41" s="56">
        <f t="shared" si="22"/>
        <v>2896642833.5300002</v>
      </c>
      <c r="G41" s="56">
        <f t="shared" si="22"/>
        <v>2896642833.5300002</v>
      </c>
      <c r="H41" s="17">
        <f t="shared" si="22"/>
        <v>4407558690.5799999</v>
      </c>
      <c r="I41" s="17">
        <f t="shared" si="22"/>
        <v>0</v>
      </c>
      <c r="J41" s="17">
        <f t="shared" si="22"/>
        <v>0</v>
      </c>
      <c r="K41" s="17">
        <f t="shared" si="22"/>
        <v>0</v>
      </c>
      <c r="L41" s="17">
        <f t="shared" si="22"/>
        <v>853945144.75999999</v>
      </c>
      <c r="M41" s="17">
        <f t="shared" si="22"/>
        <v>0</v>
      </c>
      <c r="N41" s="17">
        <f t="shared" si="22"/>
        <v>0</v>
      </c>
      <c r="O41" s="17">
        <f t="shared" si="22"/>
        <v>0</v>
      </c>
      <c r="P41" s="17">
        <f t="shared" si="22"/>
        <v>0</v>
      </c>
      <c r="Q41" s="17">
        <f t="shared" si="22"/>
        <v>853945144.75999999</v>
      </c>
      <c r="R41" s="17">
        <f t="shared" si="22"/>
        <v>0</v>
      </c>
      <c r="S41" s="17">
        <f t="shared" si="22"/>
        <v>0</v>
      </c>
      <c r="T41" s="17">
        <f t="shared" si="22"/>
        <v>0</v>
      </c>
      <c r="U41" s="56">
        <f t="shared" si="6"/>
        <v>0</v>
      </c>
      <c r="V41" s="56">
        <f t="shared" si="7"/>
        <v>853945144.75999999</v>
      </c>
      <c r="W41" s="17">
        <f t="shared" ref="W41:Z43" si="23">W42</f>
        <v>0</v>
      </c>
      <c r="X41" s="22">
        <f t="shared" si="23"/>
        <v>0</v>
      </c>
      <c r="Y41" s="17">
        <f t="shared" si="23"/>
        <v>0</v>
      </c>
      <c r="Z41" s="17">
        <f t="shared" si="23"/>
        <v>4342886801.6999998</v>
      </c>
      <c r="AA41" s="2">
        <f t="shared" si="8"/>
        <v>19.374560946518617</v>
      </c>
      <c r="AB41" s="56">
        <f t="shared" si="3"/>
        <v>98.532704986589977</v>
      </c>
    </row>
    <row r="42" spans="1:28" s="12" customFormat="1" ht="18.600000000000001" customHeight="1" x14ac:dyDescent="0.2">
      <c r="A42" s="1" t="s">
        <v>32</v>
      </c>
      <c r="B42" s="3" t="s">
        <v>3</v>
      </c>
      <c r="C42" s="55" t="s">
        <v>33</v>
      </c>
      <c r="D42" s="56">
        <f t="shared" si="22"/>
        <v>2896642833.5300002</v>
      </c>
      <c r="E42" s="56">
        <f t="shared" si="22"/>
        <v>2896642833.5300002</v>
      </c>
      <c r="F42" s="56">
        <f t="shared" si="22"/>
        <v>2896642833.5300002</v>
      </c>
      <c r="G42" s="56">
        <f t="shared" si="22"/>
        <v>2896642833.5300002</v>
      </c>
      <c r="H42" s="17">
        <f t="shared" si="22"/>
        <v>4407558690.5799999</v>
      </c>
      <c r="I42" s="17">
        <f t="shared" si="22"/>
        <v>0</v>
      </c>
      <c r="J42" s="17">
        <f t="shared" si="22"/>
        <v>0</v>
      </c>
      <c r="K42" s="17">
        <f t="shared" si="22"/>
        <v>0</v>
      </c>
      <c r="L42" s="17">
        <f t="shared" si="22"/>
        <v>853945144.75999999</v>
      </c>
      <c r="M42" s="17">
        <f t="shared" si="22"/>
        <v>0</v>
      </c>
      <c r="N42" s="17">
        <f t="shared" si="22"/>
        <v>0</v>
      </c>
      <c r="O42" s="17">
        <f t="shared" si="22"/>
        <v>0</v>
      </c>
      <c r="P42" s="17">
        <f t="shared" si="22"/>
        <v>0</v>
      </c>
      <c r="Q42" s="17">
        <f t="shared" si="22"/>
        <v>853945144.75999999</v>
      </c>
      <c r="R42" s="17">
        <f t="shared" si="22"/>
        <v>0</v>
      </c>
      <c r="S42" s="17">
        <f t="shared" si="22"/>
        <v>0</v>
      </c>
      <c r="T42" s="17">
        <f t="shared" si="22"/>
        <v>0</v>
      </c>
      <c r="U42" s="56">
        <f t="shared" si="6"/>
        <v>0</v>
      </c>
      <c r="V42" s="56">
        <f t="shared" si="7"/>
        <v>853945144.75999999</v>
      </c>
      <c r="W42" s="17">
        <f t="shared" si="23"/>
        <v>0</v>
      </c>
      <c r="X42" s="22">
        <f t="shared" si="23"/>
        <v>0</v>
      </c>
      <c r="Y42" s="17">
        <f t="shared" si="23"/>
        <v>0</v>
      </c>
      <c r="Z42" s="17">
        <f t="shared" si="23"/>
        <v>4342886801.6999998</v>
      </c>
      <c r="AA42" s="2">
        <f t="shared" si="8"/>
        <v>19.374560946518617</v>
      </c>
      <c r="AB42" s="56">
        <f t="shared" si="3"/>
        <v>98.532704986589977</v>
      </c>
    </row>
    <row r="43" spans="1:28" s="12" customFormat="1" ht="19.899999999999999" customHeight="1" x14ac:dyDescent="0.2">
      <c r="A43" s="1" t="s">
        <v>34</v>
      </c>
      <c r="B43" s="3" t="s">
        <v>3</v>
      </c>
      <c r="C43" s="55" t="s">
        <v>35</v>
      </c>
      <c r="D43" s="56">
        <f t="shared" si="22"/>
        <v>2896642833.5300002</v>
      </c>
      <c r="E43" s="56">
        <f t="shared" si="22"/>
        <v>2896642833.5300002</v>
      </c>
      <c r="F43" s="56">
        <f t="shared" si="22"/>
        <v>2896642833.5300002</v>
      </c>
      <c r="G43" s="56">
        <f t="shared" si="22"/>
        <v>2896642833.5300002</v>
      </c>
      <c r="H43" s="17">
        <f t="shared" si="22"/>
        <v>4407558690.5799999</v>
      </c>
      <c r="I43" s="17">
        <f t="shared" si="22"/>
        <v>0</v>
      </c>
      <c r="J43" s="17">
        <f t="shared" si="22"/>
        <v>0</v>
      </c>
      <c r="K43" s="17">
        <f t="shared" si="22"/>
        <v>0</v>
      </c>
      <c r="L43" s="17">
        <f t="shared" si="22"/>
        <v>853945144.75999999</v>
      </c>
      <c r="M43" s="17">
        <f t="shared" si="22"/>
        <v>0</v>
      </c>
      <c r="N43" s="17">
        <f t="shared" si="22"/>
        <v>0</v>
      </c>
      <c r="O43" s="17">
        <f t="shared" si="22"/>
        <v>0</v>
      </c>
      <c r="P43" s="17">
        <f t="shared" si="22"/>
        <v>0</v>
      </c>
      <c r="Q43" s="17">
        <f t="shared" si="22"/>
        <v>853945144.75999999</v>
      </c>
      <c r="R43" s="17">
        <f t="shared" si="22"/>
        <v>0</v>
      </c>
      <c r="S43" s="17">
        <f t="shared" si="22"/>
        <v>0</v>
      </c>
      <c r="T43" s="17">
        <f t="shared" si="22"/>
        <v>0</v>
      </c>
      <c r="U43" s="56">
        <f t="shared" si="6"/>
        <v>0</v>
      </c>
      <c r="V43" s="56">
        <f t="shared" si="7"/>
        <v>853945144.75999999</v>
      </c>
      <c r="W43" s="17">
        <f t="shared" si="23"/>
        <v>0</v>
      </c>
      <c r="X43" s="22">
        <f t="shared" si="23"/>
        <v>0</v>
      </c>
      <c r="Y43" s="17">
        <f t="shared" si="23"/>
        <v>0</v>
      </c>
      <c r="Z43" s="17">
        <f t="shared" si="23"/>
        <v>4342886801.6999998</v>
      </c>
      <c r="AA43" s="2">
        <f t="shared" si="8"/>
        <v>19.374560946518617</v>
      </c>
      <c r="AB43" s="56">
        <f t="shared" si="3"/>
        <v>98.532704986589977</v>
      </c>
    </row>
    <row r="44" spans="1:28" s="12" customFormat="1" ht="35.450000000000003" customHeight="1" x14ac:dyDescent="0.2">
      <c r="A44" s="1" t="s">
        <v>36</v>
      </c>
      <c r="B44" s="3" t="s">
        <v>3</v>
      </c>
      <c r="C44" s="55" t="s">
        <v>37</v>
      </c>
      <c r="D44" s="56">
        <v>2896642833.5300002</v>
      </c>
      <c r="E44" s="56">
        <v>2896642833.5300002</v>
      </c>
      <c r="F44" s="56">
        <v>2896642833.5300002</v>
      </c>
      <c r="G44" s="56">
        <v>2896642833.5300002</v>
      </c>
      <c r="H44" s="17">
        <v>4407558690.5799999</v>
      </c>
      <c r="I44" s="17"/>
      <c r="J44" s="17"/>
      <c r="K44" s="17"/>
      <c r="L44" s="17">
        <v>853945144.75999999</v>
      </c>
      <c r="M44" s="17"/>
      <c r="N44" s="17"/>
      <c r="O44" s="17"/>
      <c r="P44" s="17"/>
      <c r="Q44" s="17">
        <f t="shared" si="14"/>
        <v>853945144.75999999</v>
      </c>
      <c r="R44" s="17"/>
      <c r="S44" s="17"/>
      <c r="T44" s="17"/>
      <c r="U44" s="56">
        <f t="shared" si="6"/>
        <v>0</v>
      </c>
      <c r="V44" s="56">
        <f t="shared" si="7"/>
        <v>853945144.75999999</v>
      </c>
      <c r="W44" s="17"/>
      <c r="X44" s="22"/>
      <c r="Y44" s="17"/>
      <c r="Z44" s="17">
        <v>4342886801.6999998</v>
      </c>
      <c r="AA44" s="2">
        <f t="shared" si="8"/>
        <v>19.374560946518617</v>
      </c>
      <c r="AB44" s="56">
        <f t="shared" si="3"/>
        <v>98.532704986589977</v>
      </c>
    </row>
    <row r="45" spans="1:28" s="12" customFormat="1" ht="35.25" customHeight="1" x14ac:dyDescent="0.3">
      <c r="B45" s="18"/>
      <c r="C45" s="18"/>
      <c r="D45" s="18"/>
      <c r="E45" s="18" t="s">
        <v>72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 t="s">
        <v>72</v>
      </c>
      <c r="W45" s="18"/>
      <c r="X45" s="31"/>
      <c r="Y45" s="18"/>
    </row>
    <row r="46" spans="1:28" ht="18.75" x14ac:dyDescent="0.3">
      <c r="A46" s="30" t="s">
        <v>99</v>
      </c>
      <c r="Z46" s="61" t="s">
        <v>100</v>
      </c>
      <c r="AA46" s="61"/>
      <c r="AB46" s="61"/>
    </row>
    <row r="47" spans="1:28" s="18" customFormat="1" ht="26.45" customHeight="1" x14ac:dyDescent="0.3">
      <c r="A47" s="30"/>
      <c r="X47" s="31"/>
      <c r="Z47" s="61"/>
      <c r="AA47" s="61"/>
      <c r="AB47" s="61"/>
    </row>
    <row r="49" spans="1:2" ht="18.75" x14ac:dyDescent="0.25">
      <c r="A49" s="67"/>
      <c r="B49" s="67"/>
    </row>
  </sheetData>
  <mergeCells count="39">
    <mergeCell ref="Z46:AB46"/>
    <mergeCell ref="Z47:AB47"/>
    <mergeCell ref="A49:B49"/>
    <mergeCell ref="Z9:Z10"/>
    <mergeCell ref="AA9:AA10"/>
    <mergeCell ref="AB9:AB10"/>
    <mergeCell ref="B14:B15"/>
    <mergeCell ref="C14:C15"/>
    <mergeCell ref="H14:H15"/>
    <mergeCell ref="Z14:Z15"/>
    <mergeCell ref="AB14:AB15"/>
    <mergeCell ref="T9:T10"/>
    <mergeCell ref="U9:U10"/>
    <mergeCell ref="V9:V10"/>
    <mergeCell ref="W9:W10"/>
    <mergeCell ref="X9:X10"/>
    <mergeCell ref="Y9:Y10"/>
    <mergeCell ref="N9:N10"/>
    <mergeCell ref="O9:O10"/>
    <mergeCell ref="P9:P10"/>
    <mergeCell ref="Q9:Q10"/>
    <mergeCell ref="R9:R10"/>
    <mergeCell ref="S9:S10"/>
    <mergeCell ref="M9:M10"/>
    <mergeCell ref="Z1:AA1"/>
    <mergeCell ref="Z2:AA2"/>
    <mergeCell ref="Z5:AB5"/>
    <mergeCell ref="A7:AB7"/>
    <mergeCell ref="A9:A10"/>
    <mergeCell ref="B9:C9"/>
    <mergeCell ref="D9:D10"/>
    <mergeCell ref="E9:E10"/>
    <mergeCell ref="F9:F10"/>
    <mergeCell ref="G9:G10"/>
    <mergeCell ref="H9:H10"/>
    <mergeCell ref="I9:I10"/>
    <mergeCell ref="J9:J10"/>
    <mergeCell ref="K9:K10"/>
    <mergeCell ref="L9:L10"/>
  </mergeCells>
  <pageMargins left="1.1811023622047245" right="0.39370078740157483" top="0.59055118110236227" bottom="0.78740157480314965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на 01.01.2023</vt:lpstr>
      <vt:lpstr>на 01.01.2023 (2)</vt:lpstr>
      <vt:lpstr>'на 01.01.2023'!Заголовки_для_печати</vt:lpstr>
      <vt:lpstr>'на 01.01.2023 (2)'!Заголовки_для_печати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2023-04-25T02:14:26Z</dcterms:modified>
</cp:coreProperties>
</file>